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933" activeTab="0"/>
  </bookViews>
  <sheets>
    <sheet name="kOPTĀME" sheetId="1" r:id="rId1"/>
    <sheet name="Aprēķins -1" sheetId="2" r:id="rId2"/>
    <sheet name="Demont.1-1" sheetId="3" r:id="rId3"/>
    <sheet name="Zemes d.-1-2" sheetId="4" r:id="rId4"/>
    <sheet name="Caurules 1-3" sheetId="5" r:id="rId5"/>
    <sheet name="Būvn.1-4" sheetId="6" r:id="rId6"/>
    <sheet name="Labiek.1-5" sheetId="7" r:id="rId7"/>
    <sheet name="Aprēķins 2 SM" sheetId="8" r:id="rId8"/>
    <sheet name=" 1 Jaun.6 skola" sheetId="9" r:id="rId9"/>
    <sheet name=" 2Jaun. 3 BD" sheetId="10" r:id="rId10"/>
    <sheet name="3 Jaun. 1 JC" sheetId="11" r:id="rId11"/>
    <sheet name="4 Jaun. 2" sheetId="12" r:id="rId12"/>
    <sheet name="5 Ozolu 3" sheetId="13" r:id="rId13"/>
    <sheet name="6 Ozolu 10" sheetId="14" r:id="rId14"/>
    <sheet name="7 Ozolu 5" sheetId="15" r:id="rId15"/>
    <sheet name="8 Ozolu 2" sheetId="16" r:id="rId16"/>
    <sheet name="9 Rasas" sheetId="17" r:id="rId17"/>
    <sheet name="10 Lazdas" sheetId="18" r:id="rId18"/>
    <sheet name="11 Grantiņi" sheetId="19" r:id="rId19"/>
    <sheet name="12 Lauku 1" sheetId="20" r:id="rId20"/>
    <sheet name="13 Lauku 2" sheetId="21" r:id="rId21"/>
    <sheet name="14 Lauku 3" sheetId="22" r:id="rId22"/>
    <sheet name="15 Lauku 4" sheetId="23" r:id="rId23"/>
    <sheet name="16 Zaļā 1" sheetId="24" r:id="rId24"/>
    <sheet name="17 Zaļā 2" sheetId="25" r:id="rId25"/>
    <sheet name="18 Zaļā 3" sheetId="26" r:id="rId26"/>
    <sheet name="19 Nākotnes 1" sheetId="27" r:id="rId27"/>
    <sheet name="20  Nākotnes 2" sheetId="28" r:id="rId28"/>
    <sheet name="21  Nākotnes 3" sheetId="29" r:id="rId29"/>
    <sheet name="22  Nākotnes 4" sheetId="30" r:id="rId30"/>
  </sheets>
  <definedNames>
    <definedName name="_xlnm.Print_Area" localSheetId="5">'Būvn.1-4'!$A$1:$P$42</definedName>
    <definedName name="_xlnm.Print_Area" localSheetId="4">'Caurules 1-3'!$A$1:$P$253</definedName>
    <definedName name="_xlnm.Print_Area" localSheetId="0">'kOPTĀME'!$A$1:$K$48</definedName>
  </definedNames>
  <calcPr fullCalcOnLoad="1"/>
</workbook>
</file>

<file path=xl/sharedStrings.xml><?xml version="1.0" encoding="utf-8"?>
<sst xmlns="http://schemas.openxmlformats.org/spreadsheetml/2006/main" count="4113" uniqueCount="675">
  <si>
    <t>gab.</t>
  </si>
  <si>
    <t>Līg. Cena</t>
  </si>
  <si>
    <t>kompl.</t>
  </si>
  <si>
    <t xml:space="preserve">Kabeļa izvads gala cepurē </t>
  </si>
  <si>
    <t xml:space="preserve">Signāllenta 0,05x500m </t>
  </si>
  <si>
    <t xml:space="preserve">Putu spilveni (1000x2000) </t>
  </si>
  <si>
    <t>Tas pats Dn25</t>
  </si>
  <si>
    <t xml:space="preserve">Demontēt  siltumtrases izolētos  </t>
  </si>
  <si>
    <t xml:space="preserve">cauruļvadus kanālā ar Dn līdz 100 </t>
  </si>
  <si>
    <t>"</t>
  </si>
  <si>
    <t>m</t>
  </si>
  <si>
    <t>Ls</t>
  </si>
  <si>
    <t>m2</t>
  </si>
  <si>
    <t>Mēra</t>
  </si>
  <si>
    <t>Dau -</t>
  </si>
  <si>
    <t>izmaksa</t>
  </si>
  <si>
    <t>vienība</t>
  </si>
  <si>
    <t>dzums</t>
  </si>
  <si>
    <t>k.</t>
  </si>
  <si>
    <t>KOPĀ:</t>
  </si>
  <si>
    <t>KOPĀ TIEŠĀS IZMAKSAS:</t>
  </si>
  <si>
    <t>Kopā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</si>
  <si>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</si>
  <si>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</si>
  <si>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</si>
  <si>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</si>
  <si>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</si>
  <si>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gada tirgus cenās, pamatojoties uz</t>
  </si>
  <si>
    <t>daļas rasējumiem</t>
  </si>
  <si>
    <t>Tāmes izmaksas</t>
  </si>
  <si>
    <t>Tāme sastādīta:</t>
  </si>
  <si>
    <t>gada</t>
  </si>
  <si>
    <t>N.</t>
  </si>
  <si>
    <t>Vienības izmaksas</t>
  </si>
  <si>
    <t xml:space="preserve">Kopējā </t>
  </si>
  <si>
    <t>p.</t>
  </si>
  <si>
    <t>Kods</t>
  </si>
  <si>
    <t>Darba nosaukums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</si>
  <si>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</si>
  <si>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</si>
  <si>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</si>
  <si>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</si>
  <si>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</si>
  <si>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</si>
  <si>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</si>
  <si>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norma,</t>
  </si>
  <si>
    <t>apm.lik-</t>
  </si>
  <si>
    <t>alga,</t>
  </si>
  <si>
    <t>riāli,</t>
  </si>
  <si>
    <t>nismi,</t>
  </si>
  <si>
    <t>ietilpība,</t>
  </si>
  <si>
    <t>c/h</t>
  </si>
  <si>
    <t>Sastādīja</t>
  </si>
  <si>
    <t>(paraksts un tā atšifrējums,datums)</t>
  </si>
  <si>
    <t>Sertifikāta Nr.</t>
  </si>
  <si>
    <t>Tāme sastādīta</t>
  </si>
  <si>
    <t>Apstiprinu</t>
  </si>
  <si>
    <t>(pasūtītāja paraksts un tā atšifrējums)</t>
  </si>
  <si>
    <t>Z.v.</t>
  </si>
  <si>
    <t>Nr. p.k.</t>
  </si>
  <si>
    <t>Objekta nosaukums</t>
  </si>
  <si>
    <t>Pavisam būvniecības izmaksas</t>
  </si>
  <si>
    <t>Pasūtītāja būvniecības koptāme.</t>
  </si>
  <si>
    <t>TP</t>
  </si>
  <si>
    <t>m3</t>
  </si>
  <si>
    <t>Zemes darbi</t>
  </si>
  <si>
    <t>Siltumtrases cauruļvadu montāžas darbi.</t>
  </si>
  <si>
    <t xml:space="preserve"> </t>
  </si>
  <si>
    <t xml:space="preserve">Signālvadu savienojuma kārba  </t>
  </si>
  <si>
    <t xml:space="preserve">Pievienošanās esošiem siltumtīkliem </t>
  </si>
  <si>
    <t>Līg.cena</t>
  </si>
  <si>
    <t>Asfaltbetona malu iezāģēšana pirms uz-</t>
  </si>
  <si>
    <t>laušanas</t>
  </si>
  <si>
    <t>Esošā asfaltbetona nojaukšana</t>
  </si>
  <si>
    <t>Asfaltbetona savākšana,iekraušana autom.</t>
  </si>
  <si>
    <t>Būvgružu transportēšana uz atbērtni</t>
  </si>
  <si>
    <t>km</t>
  </si>
  <si>
    <t>Esošā šķembu pamata nojaukšana</t>
  </si>
  <si>
    <t>Tas pats,smilts-grants seguma</t>
  </si>
  <si>
    <t xml:space="preserve">Šķembu,smilts-grants  savākšana,iekraušana </t>
  </si>
  <si>
    <t>automašīnās</t>
  </si>
  <si>
    <t>Atrakt,demontēt dz-bet.vākus,siles,aizbērt</t>
  </si>
  <si>
    <t>tranšejas</t>
  </si>
  <si>
    <t>Iekraut automašīnās demontētās konstrukcijas</t>
  </si>
  <si>
    <t>tn</t>
  </si>
  <si>
    <t>caurules un šķembas,granti</t>
  </si>
  <si>
    <t>Demontēto konstrukciju transports līdz 15km</t>
  </si>
  <si>
    <t>Kopsavilkuma aprēķini pa darbu vai konstruktīvo elementu veidiem.</t>
  </si>
  <si>
    <t>Kopējā darbietilpība, c/h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</si>
  <si>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</si>
  <si>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</si>
  <si>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</si>
  <si>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</si>
  <si>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</si>
  <si>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</si>
  <si>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</si>
  <si>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</si>
  <si>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</si>
  <si>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</si>
  <si>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</si>
  <si>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</si>
  <si>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</si>
  <si>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Siltumtrases cauruļvadu montāžas darbi</t>
  </si>
  <si>
    <t>Būvniecības darbi</t>
  </si>
  <si>
    <t>Labiekārtošanas darbi.</t>
  </si>
  <si>
    <t>Pavisam kopā</t>
  </si>
  <si>
    <t>Grunts izstrāde ar ekskavatoru ar kausa</t>
  </si>
  <si>
    <t xml:space="preserve">tilp.0,65m3,iekraujot automašīnās vai uz </t>
  </si>
  <si>
    <t xml:space="preserve"> tranšeju malām,ar aizvešanu</t>
  </si>
  <si>
    <t>Grunts izstrāde ar roku darba spēku</t>
  </si>
  <si>
    <t>Pamatnes ierīkošana zem cauruļvadiem</t>
  </si>
  <si>
    <t>no smilts bez māla un akmeņu piejaukuma</t>
  </si>
  <si>
    <t>b=0,10m</t>
  </si>
  <si>
    <t>Smilts</t>
  </si>
  <si>
    <t xml:space="preserve">Tranšeju aizbēršana ar smilti bez māla  un </t>
  </si>
  <si>
    <t>akmeņu piejaukuma ar ekskavatoru,ar seko-</t>
  </si>
  <si>
    <t xml:space="preserve">jošu blietēšanu pa kārtām b=0,20m </t>
  </si>
  <si>
    <t>Tranšeju aizbēršana ar grunti ar buldozeru</t>
  </si>
  <si>
    <t>st</t>
  </si>
  <si>
    <t>Nolīdzināt virsmas ar roku darba spēku,</t>
  </si>
  <si>
    <t>Nederīgās grunts un sabojātā velēnojuma</t>
  </si>
  <si>
    <t>norakšana 12 cm biezumā</t>
  </si>
  <si>
    <t>Nederīgās grunts iekraušana automašīnās,</t>
  </si>
  <si>
    <t>mehanizēti</t>
  </si>
  <si>
    <t>Nederīgās grunts transportēšana uz atbērtni</t>
  </si>
  <si>
    <t>Cauruļvadu spiediena pārbaude</t>
  </si>
  <si>
    <t>Iebūvēt saliekamā dz-betona kanalizācijas</t>
  </si>
  <si>
    <t>Pārseguma plātnes Dn 1160*150mm</t>
  </si>
  <si>
    <t>Ķeta vāki</t>
  </si>
  <si>
    <t>Bituma mastika</t>
  </si>
  <si>
    <t>kg</t>
  </si>
  <si>
    <t>Java</t>
  </si>
  <si>
    <t>Labiekārtošanas   darbi.</t>
  </si>
  <si>
    <t xml:space="preserve">Asfaltbetona seguma atjaunošana. </t>
  </si>
  <si>
    <t xml:space="preserve">Asfaltbetona virskārtas malu piezāgēšana </t>
  </si>
  <si>
    <t>salaiduma vietās</t>
  </si>
  <si>
    <t>Ierīkot izsiju- smilts maisījuma izlīdzinošo</t>
  </si>
  <si>
    <t>kārtu,b=250mm</t>
  </si>
  <si>
    <t>Ierīkot dolomita šķembu pamatni fr.40-70mm</t>
  </si>
  <si>
    <t>b=100mm</t>
  </si>
  <si>
    <t>Ierīkot dolomita šķembu pamatni fr.5-40mm,</t>
  </si>
  <si>
    <t>b=150mm</t>
  </si>
  <si>
    <t>Zālāja atjaunošana,paberot melnzemi</t>
  </si>
  <si>
    <t>b=120mm</t>
  </si>
  <si>
    <t>Grants seguma atjaunošana</t>
  </si>
  <si>
    <t>Objekta tāme Nr.2</t>
  </si>
  <si>
    <t>Tas pats,Dn līdz 150mm</t>
  </si>
  <si>
    <t xml:space="preserve"> '' </t>
  </si>
  <si>
    <t>Tas pats Dn114/225</t>
  </si>
  <si>
    <t>Tas pats Dn60/140</t>
  </si>
  <si>
    <t>Tas pats Dn48/125</t>
  </si>
  <si>
    <t>Rūpnieciski izolēts atzars</t>
  </si>
  <si>
    <t>Lodveida krāns metināts Dn65</t>
  </si>
  <si>
    <t>Tas pats Dn50</t>
  </si>
  <si>
    <t>Tas pats Dn32</t>
  </si>
  <si>
    <t>Grodi Dn1000*900 (KC-10-09)</t>
  </si>
  <si>
    <t>Būvniecības darbi.</t>
  </si>
  <si>
    <t>KOPĀ</t>
  </si>
  <si>
    <t>Šajā projektā ietvertie</t>
  </si>
  <si>
    <t>Jau veiktie darbi</t>
  </si>
  <si>
    <t>Siltumtrašu atrakšanas darbi</t>
  </si>
  <si>
    <t>Siltumtrašu atrakšanas un demontāžas darbi</t>
  </si>
  <si>
    <t>PAPILDUS INFORMĀCIJA PROJEKTA IESNIEGUMA VEIDLAPAS AIZPILDĪŠANAI</t>
  </si>
  <si>
    <t>oktobrī</t>
  </si>
  <si>
    <t>Par kopējo summu,EUR</t>
  </si>
  <si>
    <t>EUR</t>
  </si>
  <si>
    <t>me,EUR/h</t>
  </si>
  <si>
    <t>D139/250</t>
  </si>
  <si>
    <t>D114/225</t>
  </si>
  <si>
    <t>D89/180</t>
  </si>
  <si>
    <t>D76/160</t>
  </si>
  <si>
    <t>D60/140</t>
  </si>
  <si>
    <t>D48/125</t>
  </si>
  <si>
    <t>D42/125</t>
  </si>
  <si>
    <t>D33/110</t>
  </si>
  <si>
    <t>Rūpnieciski izolēta caurule ar signālvadiem</t>
  </si>
  <si>
    <t>Tas pats Dn33/110</t>
  </si>
  <si>
    <t>paralēls ar pāreju</t>
  </si>
  <si>
    <t>perpendikulārs kreisais</t>
  </si>
  <si>
    <t>perpendikulārs labais ar pāreju</t>
  </si>
  <si>
    <t xml:space="preserve">perpendikulārs labais </t>
  </si>
  <si>
    <t>perpendikulārs  ar izlaides ventili</t>
  </si>
  <si>
    <t xml:space="preserve">Rūpnieciski izolēta noslēgarmatūra </t>
  </si>
  <si>
    <t>Termonosēdošā lenta 200</t>
  </si>
  <si>
    <t>Termonosēdošā lenta 150</t>
  </si>
  <si>
    <t>Ielāpi-noslēgi</t>
  </si>
  <si>
    <t>D89/181</t>
  </si>
  <si>
    <t xml:space="preserve"> D139/250</t>
  </si>
  <si>
    <t>Tas pats D114/225</t>
  </si>
  <si>
    <t>Tas pats D108/200</t>
  </si>
  <si>
    <t>Tas pats D89/180</t>
  </si>
  <si>
    <t>Tas pats D76/160</t>
  </si>
  <si>
    <t>Tas pats D60/140</t>
  </si>
  <si>
    <t>Tas pats D48/125</t>
  </si>
  <si>
    <t>Tas pats D42/125</t>
  </si>
  <si>
    <t>Tas pats D33/110</t>
  </si>
  <si>
    <t>Izolēts atzars D139/250-D76/160-114/225</t>
  </si>
  <si>
    <t>paralēls D114/225-D60/140</t>
  </si>
  <si>
    <t>Izolēts atzars D42/125-D33/110-33/110</t>
  </si>
  <si>
    <t>Izolēts atzars D48/125-D33/110-42/125</t>
  </si>
  <si>
    <t>Izolēts atzars D60/140-D42/125</t>
  </si>
  <si>
    <t>Izolēts atzars D114/225-D33/110</t>
  </si>
  <si>
    <t>Izolēts atzars D48/125-D25/110</t>
  </si>
  <si>
    <t>Izolēts atzars , D89/180-D76/160-76/160</t>
  </si>
  <si>
    <t>Izolēts atzars , D76/160-D60/140 paralēls</t>
  </si>
  <si>
    <t>Izolēts atzars , D76/160-D60/140-48/125</t>
  </si>
  <si>
    <t>Izolēts atzars ,paralēls D76/160-D42/125</t>
  </si>
  <si>
    <t>Izolēts atzars ,paralēls D60/140-D33/110</t>
  </si>
  <si>
    <t>Izolēts atzars ,paralēls D48/125-D42/125</t>
  </si>
  <si>
    <t>Izolēta pāreja D48/125-D42/125</t>
  </si>
  <si>
    <t>Izolēts atzars ,paralēls D42/125-D33/110</t>
  </si>
  <si>
    <t xml:space="preserve"> D108/200</t>
  </si>
  <si>
    <t xml:space="preserve"> D76/160</t>
  </si>
  <si>
    <t xml:space="preserve"> D48/125</t>
  </si>
  <si>
    <t xml:space="preserve"> D33/110</t>
  </si>
  <si>
    <t xml:space="preserve"> D60/140</t>
  </si>
  <si>
    <t>Izolēts kompensators D114/225</t>
  </si>
  <si>
    <t>Izolēts kompensators D108/200</t>
  </si>
  <si>
    <t>Izolēts kompensators D89/180</t>
  </si>
  <si>
    <t>Izolēts kompensators D76/160</t>
  </si>
  <si>
    <t>Termonosēdošā uzmava D139/250</t>
  </si>
  <si>
    <t>Gala cepure D139/250</t>
  </si>
  <si>
    <t>Sienas blīve D76/160</t>
  </si>
  <si>
    <t>Sienas blīve D89/180</t>
  </si>
  <si>
    <t>Sienas blīve D139/250</t>
  </si>
  <si>
    <t>Gala cepure D76/160</t>
  </si>
  <si>
    <t>Putu paka Nr.8</t>
  </si>
  <si>
    <t>Putu paka Nr.7</t>
  </si>
  <si>
    <t>Putu paka Nr.6</t>
  </si>
  <si>
    <t>Putu paka Nr.5</t>
  </si>
  <si>
    <t>Putu paka Nr.4</t>
  </si>
  <si>
    <t>Putu paka Nr.3</t>
  </si>
  <si>
    <t>Putu paka Nr.2</t>
  </si>
  <si>
    <t>Mehā-</t>
  </si>
  <si>
    <t>Izolēts līkums ,90° D139/250</t>
  </si>
  <si>
    <t>Izolēts līkums ,90° D114/225</t>
  </si>
  <si>
    <t>Izolēts līkums ,26° D114/250</t>
  </si>
  <si>
    <t>Izolēts līkums ,16° D114/225</t>
  </si>
  <si>
    <t>Izolēts līkums ,14° D114/225</t>
  </si>
  <si>
    <t>Izolēts līkums ,100° D108/200</t>
  </si>
  <si>
    <t>Izolēts līkums ,11° D108/200</t>
  </si>
  <si>
    <t>Izolēts līkums ,8° D108/200</t>
  </si>
  <si>
    <t>Izolēts līkums ,100° D76/160</t>
  </si>
  <si>
    <t>Izolēts līkums ,95° D76/160</t>
  </si>
  <si>
    <t>Izolēts līkums ,90° D76/160</t>
  </si>
  <si>
    <t>Izolēts līkums ,62° D76/160</t>
  </si>
  <si>
    <t>Izolēts līkums ,107° D60/140</t>
  </si>
  <si>
    <t>Izolēts līkums ,90° D60/140</t>
  </si>
  <si>
    <t>Izolēts līkums ,85° D60/140</t>
  </si>
  <si>
    <t>Izolēts līkums ,95° D48/125</t>
  </si>
  <si>
    <t>Izolēts līkums ,94° D48/125</t>
  </si>
  <si>
    <t>Izolēts līkums ,90° D48/125</t>
  </si>
  <si>
    <t>Izolēts līkums ,16° D48/125</t>
  </si>
  <si>
    <t>Izolēts līkums ,12° D48/125</t>
  </si>
  <si>
    <t>Izolēts līkums ,102° D42/125</t>
  </si>
  <si>
    <t>Izolēts līkums ,96° D42/125</t>
  </si>
  <si>
    <t>Izolēts līkums ,90° D42/125</t>
  </si>
  <si>
    <t>Izolēts līkums ,95° D33/110</t>
  </si>
  <si>
    <t>Uzstādīt koverus E2-2.1011</t>
  </si>
  <si>
    <t>Betons B15</t>
  </si>
  <si>
    <t>Objekta izmaksas (EUR)</t>
  </si>
  <si>
    <t>Siltumtīkli  Ozolu, Lauku, Zaļās un Jaunatnes ielās Ozolu ciemā.</t>
  </si>
  <si>
    <t>Blietēt grunti ar blieti</t>
  </si>
  <si>
    <t>noblietēt</t>
  </si>
  <si>
    <t xml:space="preserve">Ierīkot asfaltbetona virsējo  kārtu b=60mm </t>
  </si>
  <si>
    <t>Darba devēja sociālais nodoklis 23,59%</t>
  </si>
  <si>
    <t>Objekta tāme Nr.1</t>
  </si>
  <si>
    <t>1/1</t>
  </si>
  <si>
    <t>1/2</t>
  </si>
  <si>
    <t>1/3</t>
  </si>
  <si>
    <t>1/4</t>
  </si>
  <si>
    <t>1/5</t>
  </si>
  <si>
    <t>LOKĀLĀ TĀME  Nr. 1/1</t>
  </si>
  <si>
    <t>LOKĀLĀ TĀME  Nr. 1/2</t>
  </si>
  <si>
    <t>LOKĀLĀ TĀME  Nr. 1/3</t>
  </si>
  <si>
    <t>LOKĀLĀ TĀME  Nr.1/4</t>
  </si>
  <si>
    <t xml:space="preserve">                  LOKĀLĀ TĀME  Nr. 1/5</t>
  </si>
  <si>
    <t>Siltummezgli Ozolu ciemā.</t>
  </si>
  <si>
    <t>Nr. p. k.</t>
  </si>
  <si>
    <t>Kods, tāmes Nr.</t>
  </si>
  <si>
    <t>Darba veids vai konstruktīvā  elementa nosaukums</t>
  </si>
  <si>
    <t>Tāmes izmaksas, EUR</t>
  </si>
  <si>
    <t>Darba alga, EUR</t>
  </si>
  <si>
    <t>Materiāli,     EUR</t>
  </si>
  <si>
    <t>Mehānismi,     EUR</t>
  </si>
  <si>
    <t>Tāme Nr. 1</t>
  </si>
  <si>
    <t>Tāme Nr. 2</t>
  </si>
  <si>
    <t>Tāme Nr. 3</t>
  </si>
  <si>
    <t>Tāme Nr. 4</t>
  </si>
  <si>
    <t>Tāme Nr. 5</t>
  </si>
  <si>
    <t>Tāme Nr. 6</t>
  </si>
  <si>
    <t>Tāme Nr. 7</t>
  </si>
  <si>
    <t>Tāme Nr. 8</t>
  </si>
  <si>
    <t>PVN 21%</t>
  </si>
  <si>
    <t>Mērvienība</t>
  </si>
  <si>
    <t>Daudzums</t>
  </si>
  <si>
    <t>Kopā uz visu apjomu</t>
  </si>
  <si>
    <t xml:space="preserve">    Laika norma     ( c/h )</t>
  </si>
  <si>
    <t>Darba samaksas likme ( EUR/h )</t>
  </si>
  <si>
    <t>Darba alga ( EUR )</t>
  </si>
  <si>
    <t>Materiāli ( EUR )</t>
  </si>
  <si>
    <t>Mehānismi  ( EUR )</t>
  </si>
  <si>
    <t>Kopā  ( EUR )</t>
  </si>
  <si>
    <t xml:space="preserve">    Darbietilpība     ( c/h )</t>
  </si>
  <si>
    <t>Ūdens gāzes caurules DN50, ar formdaļām, montāža, savienojumus metinot</t>
  </si>
  <si>
    <t>T. p., DN25</t>
  </si>
  <si>
    <t>T. p., DN20</t>
  </si>
  <si>
    <t>T. p., DN15</t>
  </si>
  <si>
    <t>gb</t>
  </si>
  <si>
    <t>kpl</t>
  </si>
  <si>
    <t>Apkures sistēmas vadības procesora ECL 110 montāža</t>
  </si>
  <si>
    <t>Apkures sistēmas temperatūras sensora  ESM 11 montāžā, uz cauruļvada</t>
  </si>
  <si>
    <t>Lodveida ventīļa DN32, ar vītnēm, montāža uz cauruļvadiem, vītnes blīvējot</t>
  </si>
  <si>
    <t>Mehāniskā gružu filtra, DN50, ar vītnēm, montāža uz cauruļvadiem, vītnes blīvējot</t>
  </si>
  <si>
    <t>Pretvārsta DN15, ar vītni, montāža uz cauruļvadiem, vītnes blīvējot</t>
  </si>
  <si>
    <t>Drošības vārsta DN20, ar vītni, 6 bar, montāža uz cauruļvadiem, vītnes blīvējot</t>
  </si>
  <si>
    <t>Manometra 0-6 bar, ar nopūtējkrānu, montāža uz cauruļvada, iemetinot vītni</t>
  </si>
  <si>
    <t>Spirta termometra, montāža uz cauruļvada, iemetinot vītni</t>
  </si>
  <si>
    <t>Automātiskā atgaisotāja Dn15 montāža uz cauruļvada, iemetinot vītni</t>
  </si>
  <si>
    <t>Cauruļvadu hidrauliskā pārbaude</t>
  </si>
  <si>
    <t>Tērauda cauruļu krāsošana ar pretkorozijas krāsu, divās kārtās</t>
  </si>
  <si>
    <t>m²</t>
  </si>
  <si>
    <t>T. p., 28x30</t>
  </si>
  <si>
    <t>T. p., 22x30</t>
  </si>
  <si>
    <t xml:space="preserve">                                  Kopā</t>
  </si>
  <si>
    <t>T. p., DN32</t>
  </si>
  <si>
    <t>Lodveida ventīļa DN50, ar vītnēm, montāža uz cauruļvadiem, vītnes blīvējot</t>
  </si>
  <si>
    <t>Mehāniskā gružu filtra, DN25, ar vītnēm, montāža uz cauruļvadiem, vītnes blīvējot</t>
  </si>
  <si>
    <t>Būves nosaukums :</t>
  </si>
  <si>
    <t>Objekta adrese :</t>
  </si>
  <si>
    <t xml:space="preserve">              Tāmes izmaksas,  Ls</t>
  </si>
  <si>
    <t>Ārgaisa temperatūras sensora ESM 10 montāža uz ārsienas, h līdz 3.0 m</t>
  </si>
  <si>
    <t>Karstā ūdens temperatūras sensora ESMU montāža uz cauruļvada</t>
  </si>
  <si>
    <t>Karstā ūdens skaitītāja DN20, Q=2.5³ m /h, ar saskrūvēm, montāža uz cauruļvadiem</t>
  </si>
  <si>
    <t>Pretvārsta DN20, ar vītni, montāža uz cauruļvadiem, vītnes blīvējot</t>
  </si>
  <si>
    <t>Izplešanās trauka, V=150 l, vertikālā, montāža uz grīdas, pievienojot apkures sistēmai</t>
  </si>
  <si>
    <t>Izplešanās trauka, V=50 l, vertikālā, montāža uz grīdas, pievienojot apkures sistēmai</t>
  </si>
  <si>
    <t>Manometra 0-16 bar, ar nopūtējkrānu, montāža uz cauruļvada, iemetinot vītni</t>
  </si>
  <si>
    <t>Bimetāla termometra, montāža uz cauruļvada, iemetinot vītni</t>
  </si>
  <si>
    <t>T. p., 42x30</t>
  </si>
  <si>
    <t>T. p., 35x30</t>
  </si>
  <si>
    <t>Esošo cauruļvadu un armatūras demontāža</t>
  </si>
  <si>
    <t>obj</t>
  </si>
  <si>
    <t>Pieslēgšanās esošajai ēkas apkures sistēmai</t>
  </si>
  <si>
    <t>vieta</t>
  </si>
  <si>
    <t>Tiešās izmaksas kopā :</t>
  </si>
  <si>
    <t xml:space="preserve">Apkures sistēmas siltummaiņa, Q=160 kW, lodētā, montāža uz cauruļvadiem, vītnes blīvējot </t>
  </si>
  <si>
    <t xml:space="preserve">Plākšņu siltummaiņa izjaucamā karstajam ūdenim, Q=100 kW, montāža uz cauruļvadiem, vītnes blīvējot </t>
  </si>
  <si>
    <t xml:space="preserve">Plākšņu siltummaiņa izjaucamā karstajam ūdenim, Q=50 kW, montāža uz cauruļvadiem, vītnes blīvējot </t>
  </si>
  <si>
    <t>Siltumskaitītāja DN25, 6.0 - 10.0 m³/h, montāža uz caurulēm, vītnes blīvējot</t>
  </si>
  <si>
    <t>Apkures sistēmas vadības procesora ECL 210 montāža</t>
  </si>
  <si>
    <t xml:space="preserve">                                                                                        Lokālā  tāme  Nr. 2/ 1</t>
  </si>
  <si>
    <t xml:space="preserve">Siltummezgls  Jaunatnes 6 </t>
  </si>
  <si>
    <t>Jaunatnes iela 6, Ozolu ciems, Liezēres pagasts, Madonas novads</t>
  </si>
  <si>
    <t xml:space="preserve">                                                                                        Lokālā  tāme  Nr. 2/ 2</t>
  </si>
  <si>
    <t>Siltummezgls  Jaunatnes 3</t>
  </si>
  <si>
    <t>Jaunatnes iela 3, Ozolu ciems, Liezēres pagasts, Madonas novads</t>
  </si>
  <si>
    <t xml:space="preserve">Apkures sistēmas siltummaiņa, Q=120 kW, lodētā, montāža uz cauruļvadiem, vītnes blīvējot </t>
  </si>
  <si>
    <t>Jaunatnes iela 1, Ozolu ciems, Liezēres pagasts, Madonas novads</t>
  </si>
  <si>
    <t xml:space="preserve">Apkures sistēmas siltummaiņa, Q=127 kW, lodētā, montāža uz cauruļvadiem, vītnes blīvējot </t>
  </si>
  <si>
    <t>Aukstā ūdens skaitītāja DN20, Q=2.5³ m /h, ar saskrūvēm, montāža uz cauruļvadiem</t>
  </si>
  <si>
    <t>Izplešanās trauka, V=100 l, vertikālā, montāža uz grīdas, pievienojot apkures sistēmai</t>
  </si>
  <si>
    <t xml:space="preserve">                                                                                        Lokālā  tāme  Nr. 2/ 4</t>
  </si>
  <si>
    <t xml:space="preserve">                                                                                        Lokālā  tāme  Nr. 2/ 3</t>
  </si>
  <si>
    <t>Jaunatnes iela 2, Ozolu ciems, Liezēres pagasts, Madonas novads</t>
  </si>
  <si>
    <t xml:space="preserve">Apkures sistēmas siltummaiņa, Q=112kW, lodētā, montāža uz cauruļvadiem, vītnes blīvējot </t>
  </si>
  <si>
    <t xml:space="preserve">                                                                                        Lokālā  tāme  Nr. 2/ 5</t>
  </si>
  <si>
    <t>Ozolu iela 3, Ozolu ciems, Liezēres pagasts, Madonas novads</t>
  </si>
  <si>
    <t>Siltummezgls  Ozolu 3</t>
  </si>
  <si>
    <t>Siltummezgls  Jaunatnes 2</t>
  </si>
  <si>
    <t>Siltummezgls  Jaunatnes 1</t>
  </si>
  <si>
    <t xml:space="preserve">Apkures sistēmas siltummaiņa, Q=120kW, lodētā, montāža uz cauruļvadiem, vītnes blīvējot </t>
  </si>
  <si>
    <t xml:space="preserve">                                                                                        Lokālā  tāme  Nr. 2/ 6</t>
  </si>
  <si>
    <t>Siltummezgls  Ozolu 10</t>
  </si>
  <si>
    <t>Ozolu iela 10, Ozolu ciems, Liezēres pagasts, Madonas novads</t>
  </si>
  <si>
    <t xml:space="preserve">Apkures sistēmas siltummaiņa, Q=160kW, lodētā, montāža uz cauruļvadiem, vītnes blīvējot </t>
  </si>
  <si>
    <t>Ūdens gāzes caurules DN32, ar formdaļām, montāža, savienojumus metinot</t>
  </si>
  <si>
    <t>Siltummezgls  Ozolu 5</t>
  </si>
  <si>
    <t>Ozolu iela 5, Ozolu ciems, Liezēres pagasts, Madonas novads</t>
  </si>
  <si>
    <t xml:space="preserve">                                                                                        Lokālā  tāme  Nr. 2/ 7</t>
  </si>
  <si>
    <t xml:space="preserve">Apkures sistēmas siltummaiņa, Q=20kW, lodētā, montāža uz cauruļvadiem, vītnes blīvējot </t>
  </si>
  <si>
    <t>Aukstā ūdens skaitītāja DN15, Q=1.5³ m /h, ar saskrūvēm, montāža uz cauruļvadiem</t>
  </si>
  <si>
    <t>Lodveida ventīļa DN25, ar vītnēm, montāža uz cauruļvadiem, vītnes blīvējot</t>
  </si>
  <si>
    <t>Izplešanās trauka, V=35 l, vertikālā, montāža uz grīdas, pievienojot apkures sistēmai</t>
  </si>
  <si>
    <t>Stikla vates cauruļu izolācijas D35x30, ar Al folliju uzlikšana cauruļvadiem</t>
  </si>
  <si>
    <t>Ozolu iela 2, Ozolu ciems, Liezēres pagasts, Madonas novads</t>
  </si>
  <si>
    <t>Siltummezgls  Ozolu 2</t>
  </si>
  <si>
    <t xml:space="preserve">                                                                                        Lokālā  tāme  Nr. 2/ 8</t>
  </si>
  <si>
    <t xml:space="preserve">Apkures sistēmas siltummaiņa, Q=40kW, lodētā, montāža uz cauruļvadiem, vītnes blīvējot </t>
  </si>
  <si>
    <t xml:space="preserve">                                                                                        Lokālā  tāme  Nr. 2/ 9</t>
  </si>
  <si>
    <t>Siltummezgls  Rasas</t>
  </si>
  <si>
    <t>Rasas, Ozolu ciems, Liezēres pagasts, Madonas novads</t>
  </si>
  <si>
    <t xml:space="preserve">                                                                                        Lokālā  tāme  Nr. 2/ 10</t>
  </si>
  <si>
    <t>Lazdas, Ozolu ciems, Liezēres pagasts, Madonas novads</t>
  </si>
  <si>
    <t xml:space="preserve">Apkures sistēmas siltummaiņa, Q=30kW, lodētā, montāža uz cauruļvadiem, vītnes blīvējot </t>
  </si>
  <si>
    <t>Izplešanās trauka, V=40 l, vertikālā, montāža uz grīdas, pievienojot apkures sistēmai</t>
  </si>
  <si>
    <t xml:space="preserve">                                                                                        Lokālā  tāme  Nr. 2/ 11</t>
  </si>
  <si>
    <t>Siltummezgls  Lazdas</t>
  </si>
  <si>
    <t>Siltummezgls  Grantiņi</t>
  </si>
  <si>
    <t>Grantiņi, Ozolu ciems, Liezēres pagasts, Madonas novads</t>
  </si>
  <si>
    <t xml:space="preserve">                                                                                        Lokālā  tāme  Nr. 2/ 12</t>
  </si>
  <si>
    <t>Siltummezgls  Lauku iela 1</t>
  </si>
  <si>
    <t>Lauku iela 1, Ozolu ciems, Liezēres pagasts, Madonas novads</t>
  </si>
  <si>
    <t xml:space="preserve">Apkures sistēmas siltummaiņa, Q=25kW, lodētā, montāža uz cauruļvadiem, vītnes blīvējot </t>
  </si>
  <si>
    <t xml:space="preserve">                                                                                        Lokālā  tāme  Nr. 2/ 13</t>
  </si>
  <si>
    <t>Siltummezgls  Lauku iela 2</t>
  </si>
  <si>
    <t>Lauku iela 2, Ozolu ciems, Liezēres pagasts, Madonas novads</t>
  </si>
  <si>
    <t xml:space="preserve">                                                                                        Lokālā  tāme  Nr. 2/ 14</t>
  </si>
  <si>
    <t>Siltummezgls  Lauku iela 3</t>
  </si>
  <si>
    <t>Lauku iela 3, Ozolu ciems, Liezēres pagasts, Madonas novads</t>
  </si>
  <si>
    <t xml:space="preserve">                                                                                        Lokālā  tāme  Nr. 2/ 15</t>
  </si>
  <si>
    <t>Siltummezgls  Lauku iela 4</t>
  </si>
  <si>
    <t>Lauku iela 4, Ozolu ciems, Liezēres pagasts, Madonas novads</t>
  </si>
  <si>
    <t xml:space="preserve">                                                                                        Lokālā  tāme  Nr. 2/ 16</t>
  </si>
  <si>
    <t>Siltummezgls  Zaļā iela 1</t>
  </si>
  <si>
    <t>Zaļā iela 1, Ozolu ciems, Liezēres pagasts, Madonas novads</t>
  </si>
  <si>
    <t xml:space="preserve">                                                                                        Lokālā  tāme  Nr. 2/ 17</t>
  </si>
  <si>
    <t>Siltummezgls  Zaļā iela 2</t>
  </si>
  <si>
    <t>Zaļā iela 2, Ozolu ciems, Liezēres pagasts, Madonas novads</t>
  </si>
  <si>
    <t xml:space="preserve">                                                                                        Lokālā  tāme  Nr. 2/ 18</t>
  </si>
  <si>
    <t>Siltummezgls  Zaļā iela 3</t>
  </si>
  <si>
    <t>Zaļā iela 3, Ozolu ciems, Liezēres pagasts, Madonas novads</t>
  </si>
  <si>
    <t xml:space="preserve">                                                                                        Lokālā  tāme  Nr. 2/ 19</t>
  </si>
  <si>
    <t>Siltummezgls  Nākotnes iela 1</t>
  </si>
  <si>
    <t>Nākotnes iela 1, Ozolu ciems, Liezēres pagasts, Madonas novads</t>
  </si>
  <si>
    <t>Stikla vates cauruļu izolācijas D42x30, ar Al folliju uzlikšana cauruļvadiem</t>
  </si>
  <si>
    <t xml:space="preserve">Apkures sistēmas siltummaiņa, Q=20 kW, lodētā, montāža uz cauruļvadiem, vītnes blīvējot </t>
  </si>
  <si>
    <t xml:space="preserve">                                                                                        Lokālā  tāme  Nr. 2/ 20</t>
  </si>
  <si>
    <t>Siltummezgls  Nākotnes iela 2</t>
  </si>
  <si>
    <t>Nākotnes iela 2, Ozolu ciems, Liezēres pagasts, Madonas novads</t>
  </si>
  <si>
    <t xml:space="preserve">                                                                                        Lokālā  tāme  Nr. 2/ 21</t>
  </si>
  <si>
    <t>Siltummezgls  Nākotnes iela 3</t>
  </si>
  <si>
    <t>Nākotnes iela 3, Ozolu ciems, Liezēres pagasts, Madonas novads</t>
  </si>
  <si>
    <t xml:space="preserve">                                                                                        Lokālā  tāme  Nr. 2/ 22</t>
  </si>
  <si>
    <t>Siltummezgls  Nākotnes iela 4</t>
  </si>
  <si>
    <t>Nākotnes iela 4, Ozolu ciems, Liezēres pagasts, Madonas novads</t>
  </si>
  <si>
    <t xml:space="preserve">   Siltummezgls , Jaunatnes iela 1</t>
  </si>
  <si>
    <t xml:space="preserve">   Siltummezgls , Jaunatnes iela 2</t>
  </si>
  <si>
    <t xml:space="preserve">   Siltummezgls , Jaunatnes iela 3</t>
  </si>
  <si>
    <t xml:space="preserve">   Siltummezgls , Jaunatnes iela 6</t>
  </si>
  <si>
    <t xml:space="preserve">   Siltummezgls, Ozolu ielā 10</t>
  </si>
  <si>
    <t xml:space="preserve">   Siltummezgls, Ozolu ielā 5</t>
  </si>
  <si>
    <t xml:space="preserve">   Siltummezgls, Ozolu ielā 3</t>
  </si>
  <si>
    <t xml:space="preserve">   Siltummezgls, Ozolu ielā 2</t>
  </si>
  <si>
    <t>Tāme Nr. 9</t>
  </si>
  <si>
    <t>Tāme Nr. 10</t>
  </si>
  <si>
    <t>Tāme Nr. 11</t>
  </si>
  <si>
    <t>Tāme Nr. 12</t>
  </si>
  <si>
    <t>Tāme Nr. 13</t>
  </si>
  <si>
    <t>Tāme Nr. 14</t>
  </si>
  <si>
    <t>Tāme Nr. 15</t>
  </si>
  <si>
    <t>Tāme Nr. 16</t>
  </si>
  <si>
    <t>Tāme Nr. 17</t>
  </si>
  <si>
    <t>Tāme Nr. 18</t>
  </si>
  <si>
    <t xml:space="preserve">   Siltummezgls, Rasas</t>
  </si>
  <si>
    <t xml:space="preserve">   Siltummezgls, Lazdas</t>
  </si>
  <si>
    <t xml:space="preserve">   Siltummezgls, Grantiņi</t>
  </si>
  <si>
    <t xml:space="preserve">   Siltummezgls, Lauku ielā 1</t>
  </si>
  <si>
    <t xml:space="preserve">   Siltummezgls, Lauku ielā 2</t>
  </si>
  <si>
    <t xml:space="preserve">   Siltummezgls, Lauku ielā 3</t>
  </si>
  <si>
    <t xml:space="preserve">   Siltummezgls, Lauku ielā 4</t>
  </si>
  <si>
    <t xml:space="preserve">   Siltummezgls, Zaļā ielā 1</t>
  </si>
  <si>
    <t xml:space="preserve">   Siltummezgls, Zaļā ielā 2</t>
  </si>
  <si>
    <t xml:space="preserve">   Siltummezgls, Zaļā ielā 3</t>
  </si>
  <si>
    <t>Tāme Nr. 19</t>
  </si>
  <si>
    <t>Tāme Nr. 20</t>
  </si>
  <si>
    <t>Tāme Nr. 21</t>
  </si>
  <si>
    <t>Tāme Nr. 22</t>
  </si>
  <si>
    <t xml:space="preserve">   Siltummezgls, Nākotnes ielā 1</t>
  </si>
  <si>
    <t xml:space="preserve">   Siltummezgls, Nākotnes ielā 2</t>
  </si>
  <si>
    <t xml:space="preserve">   Siltummezgls, Nākotnes ielā 3</t>
  </si>
  <si>
    <t xml:space="preserve">   Siltummezgls, Nākotnes ielā 4</t>
  </si>
  <si>
    <t>Izolēts līkums ,17° D33/110</t>
  </si>
  <si>
    <t>Izolēts līkums ,90° D33/110</t>
  </si>
  <si>
    <t>Izolēts līkums ,23° D33/110</t>
  </si>
  <si>
    <t>Sastādīta 2015.</t>
  </si>
  <si>
    <t>2015.</t>
  </si>
  <si>
    <t>Palīgmateriāli __%</t>
  </si>
  <si>
    <t>Materiālu transports __%</t>
  </si>
  <si>
    <t>Izolēts līkums ,90° D139/250, vert.</t>
  </si>
  <si>
    <t>Izolēts līkums ,91° D42/125</t>
  </si>
  <si>
    <t>Izolēts līkums ,89° D42/125</t>
  </si>
  <si>
    <t>Izolēts līkums ,87° D42/125</t>
  </si>
  <si>
    <t>Izolēts līkums ,96° D33/110</t>
  </si>
  <si>
    <t>Izolēts līkums ,90° D42/125 vert.</t>
  </si>
  <si>
    <t>Izolēts līkums ,83° D33/110</t>
  </si>
  <si>
    <t>Izolēts līkums ,79° D33/110</t>
  </si>
  <si>
    <t>Izolēts līkums ,90° D33/110 vert.</t>
  </si>
  <si>
    <t>ar pār., paralēlais</t>
  </si>
  <si>
    <t xml:space="preserve">perpendikulārs </t>
  </si>
  <si>
    <t>Izolēts atzars D33/110-D33/110</t>
  </si>
  <si>
    <t>Izolēts atzars ,paralēls D108/200-D60/140-89/180 ar pār.,paralēls , labais</t>
  </si>
  <si>
    <t>Izolēts atzars ,paralēls D114/250-D33/110 paralēls</t>
  </si>
  <si>
    <t>Izolēts atzars , D108/200-D33/110 par.</t>
  </si>
  <si>
    <t>Izolēts atzars ,paralēls D114/225-D60/140-108/200 ar pār.,paralēls , labais</t>
  </si>
  <si>
    <t>kpl.</t>
  </si>
  <si>
    <t>Izolētu cauruļu DN25/DN32 sienas stiprināj. kronšteini</t>
  </si>
  <si>
    <t xml:space="preserve"> D114/225</t>
  </si>
  <si>
    <t>Kabeļu aizsargcaurule  PE D110 dalāmā</t>
  </si>
  <si>
    <t xml:space="preserve">Siltumtrases aizsargcaurule  PE D110 </t>
  </si>
  <si>
    <t>Metināms atloks DN25 ar noslēgvāku, blīvi, saskrūvēm</t>
  </si>
  <si>
    <t>Pretkorozijas krāsa</t>
  </si>
  <si>
    <t>Montāžas palīgmateriāli</t>
  </si>
  <si>
    <t>Dolomīta šķembas</t>
  </si>
  <si>
    <t>D8AI VS5781-82 tērauda stiegra</t>
  </si>
  <si>
    <t>kmpl.</t>
  </si>
  <si>
    <t>akas Dn 1000mm,t.sk.</t>
  </si>
  <si>
    <t>Betonēt monolītus gredzenus pie noslēgv.,t.sk.</t>
  </si>
  <si>
    <t>dolomīta šķembas , frakcija 40-70</t>
  </si>
  <si>
    <t>1.</t>
  </si>
  <si>
    <t>2.</t>
  </si>
  <si>
    <t>3.</t>
  </si>
  <si>
    <t xml:space="preserve">                                      SILTUMTRASES UN SILTUMMEZGLU ATJAUNOŠANA OZOLOS, LIEZĒRES PAGASTĀ, MADONS NOVADĀ.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</si>
  <si>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</si>
  <si>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</si>
  <si>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</si>
  <si>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</si>
  <si>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</si>
  <si>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</si>
  <si>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</si>
  <si>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</si>
  <si>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</si>
  <si>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</si>
  <si>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76.</t>
  </si>
  <si>
    <t>42.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</si>
  <si>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</si>
  <si>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</si>
  <si>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</si>
  <si>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</si>
  <si>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</si>
  <si>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</si>
  <si>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</si>
  <si>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</si>
  <si>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</si>
  <si>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</si>
  <si>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</si>
  <si>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</si>
  <si>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</si>
  <si>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</si>
  <si>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</si>
  <si>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</si>
  <si>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</si>
  <si>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</si>
  <si>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</si>
  <si>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</si>
  <si>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</si>
  <si>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</si>
  <si>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</si>
  <si>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</si>
  <si>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</si>
  <si>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</si>
  <si>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</si>
  <si>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</si>
  <si>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</si>
  <si>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</si>
  <si>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</si>
  <si>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</si>
  <si>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</si>
  <si>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</si>
  <si>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</si>
  <si>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</si>
  <si>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</si>
  <si>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</si>
  <si>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</si>
  <si>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</si>
  <si>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</si>
  <si>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</si>
  <si>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</si>
  <si>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</si>
  <si>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</si>
  <si>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</si>
  <si>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</si>
  <si>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</si>
  <si>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</si>
  <si>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</si>
  <si>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</si>
  <si>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</si>
  <si>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</si>
  <si>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</si>
  <si>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</si>
  <si>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</si>
  <si>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</si>
  <si>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</si>
  <si>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</si>
  <si>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</si>
  <si>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</si>
  <si>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</si>
  <si>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</si>
  <si>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</si>
  <si>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</si>
  <si>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</si>
  <si>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</si>
  <si>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</si>
  <si>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</si>
  <si>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</si>
  <si>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</si>
  <si>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</si>
  <si>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</si>
  <si>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</si>
  <si>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</si>
  <si>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</si>
  <si>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</si>
  <si>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</si>
  <si>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</si>
  <si>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</si>
  <si>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</si>
  <si>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</si>
  <si>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</si>
  <si>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</si>
  <si>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</si>
  <si>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</si>
  <si>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</si>
  <si>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</si>
  <si>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</si>
  <si>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</si>
  <si>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</si>
  <si>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</si>
  <si>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</si>
  <si>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</si>
  <si>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</si>
  <si>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</si>
  <si>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</si>
  <si>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</si>
  <si>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</si>
  <si>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</si>
  <si>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</si>
  <si>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</si>
  <si>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</si>
  <si>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</si>
  <si>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</si>
  <si>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</si>
  <si>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</si>
  <si>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</si>
  <si>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Palīgmateriāli   %</t>
  </si>
  <si>
    <t xml:space="preserve">Materiālu transports ---% </t>
  </si>
  <si>
    <t>Materiālu transports ___%</t>
  </si>
  <si>
    <t>Palīgmateriāli__%</t>
  </si>
  <si>
    <t xml:space="preserve">     Virsizdevumi __%</t>
  </si>
  <si>
    <t xml:space="preserve">                Peļņa  _-%</t>
  </si>
  <si>
    <t>Siltumtrases un siltummezglu atjaunošana Ozolu ciemā, Liezēres pagastā, Madonas novadā</t>
  </si>
  <si>
    <t xml:space="preserve">                                        Transporta izdevumi ---%</t>
  </si>
  <si>
    <t xml:space="preserve">                                        Transporta izdevumi___%</t>
  </si>
  <si>
    <t xml:space="preserve">                                        Transporta izdevumi---%</t>
  </si>
  <si>
    <t>Apkures sistēmas cirkulācijas sūkņa ar atlokiem DN32 montāža</t>
  </si>
  <si>
    <t xml:space="preserve">                                        Transporta izdevumi__-%</t>
  </si>
  <si>
    <t>Apkures sistēmas cirkulācijas sūkņa DN32, ar atlokiem, montāža</t>
  </si>
  <si>
    <t>Apkures sistēmas cirkulācijas sūkņa DN40, ar atlokiem, montāža</t>
  </si>
  <si>
    <t>Apkures sistēmas cirkulācijas sūkņa DN25, ar saskrūvēm, montāža</t>
  </si>
  <si>
    <t>Ūdens gāzes caurules DN25, ar formdaļām, montāža, savienojumus metinot</t>
  </si>
  <si>
    <t>Siltumskaitītāja DN20, 1,5 m³/h, montāža uz caurulēm, vītnes blīvējot</t>
  </si>
  <si>
    <t>Apkures sistēmas regulēšanas vārsta DN15 ar elektropiedziņu, ar vītni, montāža, vītnes blīvējot</t>
  </si>
  <si>
    <t>Apkures sistēmas regulēšanas vārsta DN25, ar elektropiedziņu, ar vītni, montāža, vītnes blīvējot</t>
  </si>
  <si>
    <t>Karstā ūdens sistēmas cirkulācijas sūkņa DN25, ar saskrūvēm, montāža</t>
  </si>
  <si>
    <t>Karstā ūdens regulēšanas vārsta DN25 , ar elektropiedziņu, ar vītni, montāža, vītnes blīvējot</t>
  </si>
  <si>
    <t>Karstā ūdens regulēšanas vārsta DN20 , ar elektropiedziņu, ar vītni, montāža, vītnes blīvējot</t>
  </si>
  <si>
    <t>Siltumskaitītāja DN25, 3.5-6.0 m³/h, montāža uz caurulēm, vītnes blīvējot</t>
  </si>
  <si>
    <t>Siltumskaitītāja DN25 3.5- 6.0  m³/h, montāža uz caurulēm, vītnes blīvējot</t>
  </si>
  <si>
    <t>Siltumskaitītāja DN20, 1,5-3.0 m³/h, montāža uz caurulēm, vītnes blīvējot</t>
  </si>
  <si>
    <t>Apkures sistēmas regulēšanas vārsta DN25 ar elektropiedziņu, ar vītni, montāža, vītnes blīvējot</t>
  </si>
  <si>
    <t>Ūdens skaitītāja DN15, Q=1.5³ m /h, ar saskrūvēm, montāža uz cauruļvadiem</t>
  </si>
  <si>
    <t>Spiediena regulatora ar vītnēm DN 15 2,5bar montāža</t>
  </si>
  <si>
    <t>Spiediena regulatora ar vītnēm DN 20,  4 bar montāža</t>
  </si>
  <si>
    <t>Pretvārsta DN25, ar vītni, montāža uz cauruļvadiem, vītnes blīvējot</t>
  </si>
  <si>
    <t>Stikla vates cauruļu izolācijas D64x30, ar Al folliju uzlikšana cauruļvadiem</t>
  </si>
  <si>
    <t>Mehāniskā gružu filtra, DN32, ar vītnēm, montāža uz cauruļvadiem, vītnes blīvējot</t>
  </si>
  <si>
    <t>Sastādīja_</t>
  </si>
  <si>
    <t xml:space="preserve">Plākšņu siltummaiņa  karstajam ūdenim, Q=15 kW, montāža uz cauruļvadiem, vītnes blīvējot </t>
  </si>
  <si>
    <t>Karstā ūdens sistēmas cirkulācijas sūkņa DN15, ar saskrūvēm, montāža</t>
  </si>
  <si>
    <t>Karstā ūdens regulēšanas vārsta DN15 , ar elektropiedziņu, ar vītni, montāža, vītnes blīvējot</t>
  </si>
  <si>
    <t>Karstā ūdens skaitītāja DN15, Q=1,5³ m /h, ar saskrūvēm, montāža uz cauruļvadiem</t>
  </si>
  <si>
    <t>Izplešanās trauka, V=10 l, vertikālā, montāža uz grīdas, pievienojot apkures sistēmai</t>
  </si>
  <si>
    <t xml:space="preserve">     Virsizdevumi ___%</t>
  </si>
  <si>
    <t xml:space="preserve">                Peļņa  ____%</t>
  </si>
  <si>
    <t>Par kopējo summu, EUR</t>
  </si>
  <si>
    <t xml:space="preserve">Finanšu rezerve neparedzētajiem darbiem 3%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</si>
</sst>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  <numFmt numFmtId="171" formatCode="0.000"/>
    <numFmt numFmtId="172" formatCode="[$-426]dddd\,\ yyyy&quot;. gada &quot;d\.\ mmmm"/>
    <numFmt numFmtId="173" formatCode="0.00000"/>
    <numFmt numFmtId="174" formatCode="0.0000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$-426]dddd\,\ yyyy&quot;. gada &quot;d\.\ mmmm;@"/>
    <numFmt numFmtId="178" formatCode="_-* #,##0.00\ _-;\-* #,##0.00\ _-;_-* &quot;-&quot;??\ _-;_-@_-"/>
    <numFmt numFmtId="179" formatCode="_-* #,##0.0_-;\-* #,##0.0_-;_-* &quot;-&quot;??_-;_-@_-"/>
    <numFmt numFmtId="180" formatCode="_-[$€-2]\ * #,##0.00_-;\-[$€-2]\ * #,##0.00_-;_-[$€-2]\ * &quot;-&quot;??_-;_-@_-"/>
    <numFmt numFmtId="181" formatCode="mmm\ dd"/>
  </numFmts>
  <fonts count="68">
    <font>
      <sz val="10"/>
      <name val="BaltOptima"/>
      <family val="0"/>
    </font>
    <font>
      <sz val="11"/>
      <color indexed="8"/>
      <name val="Calibri"/>
      <family val="2"/>
    </font>
    <font>
      <sz val="8"/>
      <name val="BaltOpti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1"/>
      <color indexed="8"/>
      <name val="Times New Roman"/>
      <family val="1"/>
    </font>
    <font>
      <b/>
      <sz val="11"/>
      <name val="Times New Roman Baltic"/>
      <family val="0"/>
    </font>
    <font>
      <sz val="11"/>
      <name val="Times New Roman Baltic"/>
      <family val="1"/>
    </font>
    <font>
      <sz val="12"/>
      <name val="Times New Roman"/>
      <family val="1"/>
    </font>
    <font>
      <b/>
      <sz val="10"/>
      <name val="BaltOptima"/>
      <family val="0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sz val="12"/>
      <name val="Arial"/>
      <family val="2"/>
    </font>
    <font>
      <sz val="12"/>
      <name val="Times New Roman Baltic"/>
      <family val="1"/>
    </font>
    <font>
      <sz val="12"/>
      <name val="BaltOptima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 Baltic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6" fillId="3" borderId="0" applyNumberFormat="0" applyBorder="0" applyProtection="0">
      <alignment vertical="center" wrapText="1"/>
    </xf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Protection="0">
      <alignment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Protection="0">
      <alignment vertical="center" wrapText="1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Protection="0">
      <alignment vertical="center" wrapText="1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Protection="0">
      <alignment vertical="center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Protection="0">
      <alignment vertical="center" wrapText="1"/>
    </xf>
    <xf numFmtId="0" fontId="52" fillId="5" borderId="0" applyNumberFormat="0" applyBorder="0" applyAlignment="0" applyProtection="0"/>
    <xf numFmtId="0" fontId="1" fillId="6" borderId="0" applyNumberFormat="0" applyBorder="0" applyProtection="0">
      <alignment vertical="center" wrapText="1"/>
    </xf>
    <xf numFmtId="0" fontId="52" fillId="7" borderId="0" applyNumberFormat="0" applyBorder="0" applyAlignment="0" applyProtection="0"/>
    <xf numFmtId="0" fontId="1" fillId="8" borderId="0" applyNumberFormat="0" applyBorder="0" applyProtection="0">
      <alignment vertical="center" wrapText="1"/>
    </xf>
    <xf numFmtId="0" fontId="52" fillId="9" borderId="0" applyNumberFormat="0" applyBorder="0" applyAlignment="0" applyProtection="0"/>
    <xf numFmtId="0" fontId="1" fillId="10" borderId="0" applyNumberFormat="0" applyBorder="0" applyProtection="0">
      <alignment vertical="center" wrapText="1"/>
    </xf>
    <xf numFmtId="0" fontId="52" fillId="11" borderId="0" applyNumberFormat="0" applyBorder="0" applyAlignment="0" applyProtection="0"/>
    <xf numFmtId="0" fontId="1" fillId="12" borderId="0" applyNumberFormat="0" applyBorder="0" applyProtection="0">
      <alignment vertical="center" wrapText="1"/>
    </xf>
    <xf numFmtId="0" fontId="52" fillId="17" borderId="0" applyNumberFormat="0" applyBorder="0" applyAlignment="0" applyProtection="0"/>
    <xf numFmtId="0" fontId="1" fillId="14" borderId="0" applyNumberFormat="0" applyBorder="0" applyProtection="0">
      <alignment vertical="center" wrapText="1"/>
    </xf>
    <xf numFmtId="0" fontId="52" fillId="18" borderId="0" applyNumberFormat="0" applyBorder="0" applyAlignment="0" applyProtection="0"/>
    <xf numFmtId="0" fontId="1" fillId="16" borderId="0" applyNumberFormat="0" applyBorder="0" applyProtection="0">
      <alignment vertical="center" wrapText="1"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Protection="0">
      <alignment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Protection="0">
      <alignment vertical="center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Protection="0">
      <alignment vertical="center" wrapText="1"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Protection="0">
      <alignment vertical="center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Protection="0">
      <alignment vertical="center" wrapText="1"/>
    </xf>
    <xf numFmtId="0" fontId="52" fillId="29" borderId="0" applyNumberFormat="0" applyBorder="0" applyAlignment="0" applyProtection="0"/>
    <xf numFmtId="0" fontId="1" fillId="22" borderId="0" applyNumberFormat="0" applyBorder="0" applyProtection="0">
      <alignment vertical="center" wrapText="1"/>
    </xf>
    <xf numFmtId="0" fontId="52" fillId="30" borderId="0" applyNumberFormat="0" applyBorder="0" applyAlignment="0" applyProtection="0"/>
    <xf numFmtId="0" fontId="1" fillId="24" borderId="0" applyNumberFormat="0" applyBorder="0" applyProtection="0">
      <alignment vertical="center" wrapText="1"/>
    </xf>
    <xf numFmtId="0" fontId="52" fillId="25" borderId="0" applyNumberFormat="0" applyBorder="0" applyAlignment="0" applyProtection="0"/>
    <xf numFmtId="0" fontId="1" fillId="26" borderId="0" applyNumberFormat="0" applyBorder="0" applyProtection="0">
      <alignment vertical="center" wrapText="1"/>
    </xf>
    <xf numFmtId="0" fontId="52" fillId="31" borderId="0" applyNumberFormat="0" applyBorder="0" applyAlignment="0" applyProtection="0"/>
    <xf numFmtId="0" fontId="1" fillId="12" borderId="0" applyNumberFormat="0" applyBorder="0" applyProtection="0">
      <alignment vertical="center" wrapText="1"/>
    </xf>
    <xf numFmtId="0" fontId="52" fillId="32" borderId="0" applyNumberFormat="0" applyBorder="0" applyAlignment="0" applyProtection="0"/>
    <xf numFmtId="0" fontId="1" fillId="22" borderId="0" applyNumberFormat="0" applyBorder="0" applyProtection="0">
      <alignment vertical="center" wrapText="1"/>
    </xf>
    <xf numFmtId="0" fontId="52" fillId="33" borderId="0" applyNumberFormat="0" applyBorder="0" applyAlignment="0" applyProtection="0"/>
    <xf numFmtId="0" fontId="1" fillId="28" borderId="0" applyNumberFormat="0" applyBorder="0" applyProtection="0">
      <alignment vertical="center" wrapText="1"/>
    </xf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Protection="0">
      <alignment vertical="center" wrapText="1"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Protection="0">
      <alignment vertical="center" wrapText="1"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Protection="0">
      <alignment vertical="center" wrapText="1"/>
    </xf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Protection="0">
      <alignment vertical="center" wrapText="1"/>
    </xf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Protection="0">
      <alignment vertical="center" wrapText="1"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Protection="0">
      <alignment vertical="center" wrapText="1"/>
    </xf>
    <xf numFmtId="0" fontId="51" fillId="44" borderId="0" applyNumberFormat="0" applyBorder="0" applyAlignment="0" applyProtection="0"/>
    <xf numFmtId="0" fontId="16" fillId="37" borderId="0" applyNumberFormat="0" applyBorder="0" applyProtection="0">
      <alignment vertical="center" wrapText="1"/>
    </xf>
    <xf numFmtId="0" fontId="51" fillId="45" borderId="0" applyNumberFormat="0" applyBorder="0" applyAlignment="0" applyProtection="0"/>
    <xf numFmtId="0" fontId="16" fillId="24" borderId="0" applyNumberFormat="0" applyBorder="0" applyProtection="0">
      <alignment vertical="center" wrapText="1"/>
    </xf>
    <xf numFmtId="0" fontId="51" fillId="25" borderId="0" applyNumberFormat="0" applyBorder="0" applyAlignment="0" applyProtection="0"/>
    <xf numFmtId="0" fontId="16" fillId="26" borderId="0" applyNumberFormat="0" applyBorder="0" applyProtection="0">
      <alignment vertical="center" wrapText="1"/>
    </xf>
    <xf numFmtId="0" fontId="51" fillId="38" borderId="0" applyNumberFormat="0" applyBorder="0" applyAlignment="0" applyProtection="0"/>
    <xf numFmtId="0" fontId="16" fillId="39" borderId="0" applyNumberFormat="0" applyBorder="0" applyProtection="0">
      <alignment vertical="center" wrapText="1"/>
    </xf>
    <xf numFmtId="0" fontId="51" fillId="46" borderId="0" applyNumberFormat="0" applyBorder="0" applyAlignment="0" applyProtection="0"/>
    <xf numFmtId="0" fontId="16" fillId="41" borderId="0" applyNumberFormat="0" applyBorder="0" applyProtection="0">
      <alignment vertical="center" wrapText="1"/>
    </xf>
    <xf numFmtId="0" fontId="51" fillId="42" borderId="0" applyNumberFormat="0" applyBorder="0" applyAlignment="0" applyProtection="0"/>
    <xf numFmtId="0" fontId="16" fillId="43" borderId="0" applyNumberFormat="0" applyBorder="0" applyProtection="0">
      <alignment vertical="center" wrapText="1"/>
    </xf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53" fillId="51" borderId="1" applyNumberFormat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30" fillId="52" borderId="2" applyNumberFormat="0" applyAlignment="0" applyProtection="0"/>
    <xf numFmtId="0" fontId="30" fillId="52" borderId="2" applyNumberFormat="0" applyAlignment="0" applyProtection="0"/>
    <xf numFmtId="0" fontId="30" fillId="52" borderId="2" applyNumberFormat="0" applyAlignment="0" applyProtection="0"/>
    <xf numFmtId="0" fontId="18" fillId="53" borderId="3" applyNumberFormat="0" applyAlignment="0" applyProtection="0"/>
    <xf numFmtId="0" fontId="18" fillId="53" borderId="3" applyNumberFormat="0" applyAlignment="0" applyProtection="0"/>
    <xf numFmtId="0" fontId="18" fillId="53" borderId="3" applyNumberFormat="0" applyAlignment="0" applyProtection="0"/>
    <xf numFmtId="0" fontId="18" fillId="54" borderId="3" applyNumberFormat="0" applyProtection="0">
      <alignment vertical="center" wrapText="1"/>
    </xf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 wrapText="1"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Protection="0">
      <alignment vertical="center" wrapText="1"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Protection="0">
      <alignment vertical="center" wrapText="1"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Protection="0">
      <alignment vertical="center" wrapText="1"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Protection="0">
      <alignment vertical="center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Protection="0">
      <alignment vertical="center" wrapText="1"/>
    </xf>
    <xf numFmtId="0" fontId="14" fillId="0" borderId="0" applyNumberFormat="0" applyFill="0" applyBorder="0" applyAlignment="0" applyProtection="0"/>
    <xf numFmtId="0" fontId="55" fillId="55" borderId="1" applyNumberFormat="0" applyAlignment="0" applyProtection="0"/>
    <xf numFmtId="0" fontId="31" fillId="15" borderId="2" applyNumberFormat="0" applyAlignment="0" applyProtection="0"/>
    <xf numFmtId="0" fontId="31" fillId="15" borderId="2" applyNumberFormat="0" applyAlignment="0" applyProtection="0"/>
    <xf numFmtId="0" fontId="31" fillId="15" borderId="2" applyNumberFormat="0" applyAlignment="0" applyProtection="0"/>
    <xf numFmtId="0" fontId="15" fillId="0" borderId="0" applyNumberFormat="0" applyFill="0" applyBorder="0" applyAlignment="0" applyProtection="0"/>
    <xf numFmtId="0" fontId="56" fillId="5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56" borderId="0" applyNumberFormat="0" applyBorder="0" applyAlignment="0" applyProtection="0"/>
    <xf numFmtId="0" fontId="20" fillId="10" borderId="0" applyNumberFormat="0" applyBorder="0" applyProtection="0">
      <alignment vertical="center" wrapText="1"/>
    </xf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Protection="0">
      <alignment vertical="center" wrapText="1"/>
    </xf>
    <xf numFmtId="0" fontId="59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6" fillId="0" borderId="0">
      <alignment vertical="center"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52" fillId="0" borderId="0">
      <alignment/>
      <protection/>
    </xf>
    <xf numFmtId="0" fontId="26" fillId="0" borderId="0">
      <alignment/>
      <protection/>
    </xf>
    <xf numFmtId="0" fontId="52" fillId="0" borderId="0">
      <alignment/>
      <protection/>
    </xf>
    <xf numFmtId="0" fontId="26" fillId="0" borderId="0">
      <alignment/>
      <protection/>
    </xf>
    <xf numFmtId="0" fontId="26" fillId="0" borderId="0">
      <alignment vertical="center"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 wrapText="1"/>
      <protection/>
    </xf>
    <xf numFmtId="0" fontId="26" fillId="0" borderId="0">
      <alignment vertical="center" wrapText="1"/>
      <protection/>
    </xf>
    <xf numFmtId="0" fontId="26" fillId="0" borderId="0">
      <alignment vertical="center" wrapText="1"/>
      <protection/>
    </xf>
    <xf numFmtId="0" fontId="26" fillId="0" borderId="0">
      <alignment vertical="center" wrapText="1"/>
      <protection/>
    </xf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 wrapText="1"/>
      <protection/>
    </xf>
    <xf numFmtId="0" fontId="26" fillId="0" borderId="0">
      <alignment vertical="center"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 wrapText="1"/>
      <protection/>
    </xf>
    <xf numFmtId="0" fontId="26" fillId="0" borderId="0">
      <alignment/>
      <protection/>
    </xf>
    <xf numFmtId="0" fontId="26" fillId="0" borderId="0">
      <alignment vertical="center" wrapText="1"/>
      <protection/>
    </xf>
    <xf numFmtId="0" fontId="8" fillId="0" borderId="0">
      <alignment/>
      <protection/>
    </xf>
    <xf numFmtId="0" fontId="60" fillId="0" borderId="0" applyNumberFormat="0" applyFill="0" applyBorder="0" applyAlignment="0" applyProtection="0"/>
    <xf numFmtId="0" fontId="26" fillId="59" borderId="10" applyNumberFormat="0" applyFont="0" applyAlignment="0" applyProtection="0"/>
    <xf numFmtId="0" fontId="26" fillId="59" borderId="10" applyNumberFormat="0" applyFont="0" applyAlignment="0" applyProtection="0"/>
    <xf numFmtId="0" fontId="26" fillId="59" borderId="10" applyNumberFormat="0" applyFont="0" applyAlignment="0" applyProtection="0"/>
    <xf numFmtId="0" fontId="26" fillId="60" borderId="10" applyNumberFormat="0" applyProtection="0">
      <alignment vertical="center" wrapText="1"/>
    </xf>
    <xf numFmtId="0" fontId="33" fillId="52" borderId="11" applyNumberFormat="0" applyAlignment="0" applyProtection="0"/>
    <xf numFmtId="0" fontId="33" fillId="52" borderId="11" applyNumberFormat="0" applyAlignment="0" applyProtection="0"/>
    <xf numFmtId="0" fontId="33" fillId="52" borderId="11" applyNumberFormat="0" applyAlignment="0" applyProtection="0"/>
    <xf numFmtId="0" fontId="27" fillId="0" borderId="0">
      <alignment horizontal="left"/>
      <protection/>
    </xf>
    <xf numFmtId="0" fontId="26" fillId="0" borderId="0">
      <alignment/>
      <protection/>
    </xf>
    <xf numFmtId="0" fontId="26" fillId="0" borderId="0">
      <alignment/>
      <protection/>
    </xf>
    <xf numFmtId="0" fontId="61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 wrapText="1"/>
    </xf>
    <xf numFmtId="0" fontId="62" fillId="61" borderId="12" applyNumberFormat="0" applyAlignment="0" applyProtection="0"/>
    <xf numFmtId="0" fontId="18" fillId="54" borderId="3" applyNumberFormat="0" applyProtection="0">
      <alignment vertical="center" wrapText="1"/>
    </xf>
    <xf numFmtId="9" fontId="26" fillId="0" borderId="0" applyFont="0" applyFill="0" applyBorder="0" applyAlignment="0" applyProtection="0"/>
    <xf numFmtId="0" fontId="0" fillId="62" borderId="13" applyNumberFormat="0" applyFont="0" applyAlignment="0" applyProtection="0"/>
    <xf numFmtId="0" fontId="26" fillId="60" borderId="10" applyNumberFormat="0" applyProtection="0">
      <alignment vertical="center" wrapText="1"/>
    </xf>
    <xf numFmtId="9" fontId="0" fillId="0" borderId="0" applyFont="0" applyFill="0" applyBorder="0" applyAlignment="0" applyProtection="0"/>
    <xf numFmtId="0" fontId="63" fillId="0" borderId="14" applyNumberFormat="0" applyFill="0" applyAlignment="0" applyProtection="0"/>
    <xf numFmtId="0" fontId="24" fillId="0" borderId="9" applyNumberFormat="0" applyFill="0" applyProtection="0">
      <alignment vertical="center" wrapText="1"/>
    </xf>
    <xf numFmtId="0" fontId="64" fillId="63" borderId="0" applyNumberFormat="0" applyBorder="0" applyAlignment="0" applyProtection="0"/>
    <xf numFmtId="0" fontId="17" fillId="8" borderId="0" applyNumberFormat="0" applyBorder="0" applyProtection="0">
      <alignment vertical="center" wrapText="1"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65" fillId="0" borderId="16" applyNumberFormat="0" applyFill="0" applyAlignment="0" applyProtection="0"/>
    <xf numFmtId="0" fontId="21" fillId="0" borderId="4" applyNumberFormat="0" applyFill="0" applyProtection="0">
      <alignment vertical="center" wrapText="1"/>
    </xf>
    <xf numFmtId="0" fontId="66" fillId="0" borderId="17" applyNumberFormat="0" applyFill="0" applyAlignment="0" applyProtection="0"/>
    <xf numFmtId="0" fontId="22" fillId="0" borderId="5" applyNumberFormat="0" applyFill="0" applyProtection="0">
      <alignment vertical="center" wrapText="1"/>
    </xf>
    <xf numFmtId="0" fontId="67" fillId="0" borderId="18" applyNumberFormat="0" applyFill="0" applyAlignment="0" applyProtection="0"/>
    <xf numFmtId="0" fontId="23" fillId="0" borderId="6" applyNumberFormat="0" applyFill="0" applyProtection="0">
      <alignment vertical="center" wrapText="1"/>
    </xf>
    <xf numFmtId="0" fontId="67" fillId="0" borderId="0" applyNumberFormat="0" applyFill="0" applyBorder="0" applyAlignment="0" applyProtection="0"/>
    <xf numFmtId="0" fontId="23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/>
    </xf>
  </cellStyleXfs>
  <cellXfs count="446">
    <xf numFmtId="0" fontId="0" fillId="0" borderId="0" xfId="0" applyAlignment="1">
      <alignment/>
    </xf>
    <xf numFmtId="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170" fontId="3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34" xfId="0" applyFont="1" applyBorder="1" applyAlignment="1">
      <alignment/>
    </xf>
    <xf numFmtId="171" fontId="3" fillId="0" borderId="20" xfId="0" applyNumberFormat="1" applyFont="1" applyBorder="1" applyAlignment="1">
      <alignment horizontal="left"/>
    </xf>
    <xf numFmtId="171" fontId="3" fillId="0" borderId="20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64" borderId="21" xfId="0" applyFont="1" applyFill="1" applyBorder="1" applyAlignment="1">
      <alignment/>
    </xf>
    <xf numFmtId="0" fontId="3" fillId="64" borderId="3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0" fillId="0" borderId="20" xfId="0" applyNumberFormat="1" applyFont="1" applyBorder="1" applyAlignment="1">
      <alignment/>
    </xf>
    <xf numFmtId="171" fontId="3" fillId="0" borderId="19" xfId="0" applyNumberFormat="1" applyFont="1" applyBorder="1" applyAlignment="1">
      <alignment horizontal="left"/>
    </xf>
    <xf numFmtId="2" fontId="3" fillId="0" borderId="3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70" fontId="3" fillId="0" borderId="19" xfId="0" applyNumberFormat="1" applyFont="1" applyBorder="1" applyAlignment="1">
      <alignment horizontal="center"/>
    </xf>
    <xf numFmtId="0" fontId="3" fillId="64" borderId="36" xfId="0" applyFont="1" applyFill="1" applyBorder="1" applyAlignment="1">
      <alignment/>
    </xf>
    <xf numFmtId="0" fontId="6" fillId="64" borderId="36" xfId="0" applyFont="1" applyFill="1" applyBorder="1" applyAlignment="1">
      <alignment/>
    </xf>
    <xf numFmtId="0" fontId="9" fillId="0" borderId="36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3" fillId="64" borderId="19" xfId="274" applyFont="1" applyFill="1" applyBorder="1" applyAlignment="1">
      <alignment vertical="center"/>
      <protection/>
    </xf>
    <xf numFmtId="0" fontId="3" fillId="64" borderId="19" xfId="274" applyFont="1" applyFill="1" applyBorder="1" applyAlignment="1">
      <alignment horizontal="center" vertical="center"/>
      <protection/>
    </xf>
    <xf numFmtId="0" fontId="3" fillId="64" borderId="20" xfId="274" applyFont="1" applyFill="1" applyBorder="1" applyAlignment="1">
      <alignment horizontal="center" vertical="center"/>
      <protection/>
    </xf>
    <xf numFmtId="0" fontId="3" fillId="64" borderId="20" xfId="274" applyFont="1" applyFill="1" applyBorder="1" applyAlignment="1">
      <alignment horizontal="right" vertical="center"/>
      <protection/>
    </xf>
    <xf numFmtId="0" fontId="37" fillId="0" borderId="0" xfId="0" applyFont="1" applyAlignment="1">
      <alignment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2" fontId="0" fillId="0" borderId="38" xfId="0" applyNumberFormat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38" xfId="0" applyBorder="1" applyAlignment="1">
      <alignment horizontal="right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37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37" fillId="0" borderId="38" xfId="0" applyFont="1" applyBorder="1" applyAlignment="1">
      <alignment horizontal="center" vertical="center" textRotation="90" wrapText="1"/>
    </xf>
    <xf numFmtId="0" fontId="37" fillId="0" borderId="38" xfId="0" applyFont="1" applyFill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 textRotation="90" wrapText="1"/>
    </xf>
    <xf numFmtId="0" fontId="37" fillId="0" borderId="38" xfId="0" applyFont="1" applyBorder="1" applyAlignment="1">
      <alignment horizontal="center" vertical="center" wrapText="1" readingOrder="1"/>
    </xf>
    <xf numFmtId="0" fontId="37" fillId="0" borderId="0" xfId="0" applyFont="1" applyAlignment="1">
      <alignment horizontal="center"/>
    </xf>
    <xf numFmtId="0" fontId="40" fillId="0" borderId="38" xfId="0" applyFont="1" applyBorder="1" applyAlignment="1">
      <alignment horizontal="center" vertical="center"/>
    </xf>
    <xf numFmtId="0" fontId="40" fillId="0" borderId="38" xfId="0" applyFont="1" applyBorder="1" applyAlignment="1">
      <alignment wrapText="1"/>
    </xf>
    <xf numFmtId="2" fontId="40" fillId="0" borderId="20" xfId="0" applyNumberFormat="1" applyFont="1" applyBorder="1" applyAlignment="1">
      <alignment horizontal="right" vertical="center"/>
    </xf>
    <xf numFmtId="2" fontId="40" fillId="0" borderId="20" xfId="0" applyNumberFormat="1" applyFont="1" applyFill="1" applyBorder="1" applyAlignment="1">
      <alignment horizontal="right" vertical="center"/>
    </xf>
    <xf numFmtId="170" fontId="40" fillId="0" borderId="20" xfId="0" applyNumberFormat="1" applyFont="1" applyBorder="1" applyAlignment="1">
      <alignment horizontal="center" vertical="center"/>
    </xf>
    <xf numFmtId="2" fontId="40" fillId="0" borderId="38" xfId="0" applyNumberFormat="1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39" xfId="0" applyFont="1" applyBorder="1" applyAlignment="1">
      <alignment wrapText="1"/>
    </xf>
    <xf numFmtId="0" fontId="40" fillId="0" borderId="38" xfId="0" applyFont="1" applyBorder="1" applyAlignment="1">
      <alignment/>
    </xf>
    <xf numFmtId="2" fontId="40" fillId="0" borderId="20" xfId="0" applyNumberFormat="1" applyFont="1" applyBorder="1" applyAlignment="1">
      <alignment vertical="center"/>
    </xf>
    <xf numFmtId="2" fontId="40" fillId="0" borderId="20" xfId="0" applyNumberFormat="1" applyFont="1" applyBorder="1" applyAlignment="1">
      <alignment horizontal="center" vertical="center"/>
    </xf>
    <xf numFmtId="2" fontId="40" fillId="0" borderId="20" xfId="0" applyNumberFormat="1" applyFont="1" applyFill="1" applyBorder="1" applyAlignment="1">
      <alignment vertical="center"/>
    </xf>
    <xf numFmtId="0" fontId="40" fillId="0" borderId="20" xfId="0" applyFont="1" applyBorder="1" applyAlignment="1">
      <alignment/>
    </xf>
    <xf numFmtId="0" fontId="40" fillId="0" borderId="40" xfId="0" applyFont="1" applyBorder="1" applyAlignment="1">
      <alignment horizontal="right" wrapText="1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26" fillId="0" borderId="20" xfId="0" applyFont="1" applyBorder="1" applyAlignment="1">
      <alignment/>
    </xf>
    <xf numFmtId="2" fontId="26" fillId="0" borderId="20" xfId="0" applyNumberFormat="1" applyFont="1" applyBorder="1" applyAlignment="1">
      <alignment vertical="center"/>
    </xf>
    <xf numFmtId="2" fontId="26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40" fillId="0" borderId="38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/>
    </xf>
    <xf numFmtId="0" fontId="40" fillId="0" borderId="38" xfId="0" applyFont="1" applyFill="1" applyBorder="1" applyAlignment="1">
      <alignment wrapText="1"/>
    </xf>
    <xf numFmtId="0" fontId="40" fillId="0" borderId="20" xfId="0" applyFont="1" applyFill="1" applyBorder="1" applyAlignment="1">
      <alignment horizontal="center" vertical="center" wrapText="1" readingOrder="1"/>
    </xf>
    <xf numFmtId="2" fontId="40" fillId="0" borderId="20" xfId="0" applyNumberFormat="1" applyFont="1" applyFill="1" applyBorder="1" applyAlignment="1">
      <alignment horizontal="center" vertical="center"/>
    </xf>
    <xf numFmtId="170" fontId="40" fillId="0" borderId="20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wrapText="1"/>
    </xf>
    <xf numFmtId="0" fontId="40" fillId="0" borderId="41" xfId="0" applyFont="1" applyBorder="1" applyAlignment="1">
      <alignment horizontal="center" vertical="center"/>
    </xf>
    <xf numFmtId="170" fontId="40" fillId="0" borderId="20" xfId="0" applyNumberFormat="1" applyFont="1" applyBorder="1" applyAlignment="1">
      <alignment horizontal="right" vertical="center"/>
    </xf>
    <xf numFmtId="0" fontId="40" fillId="0" borderId="39" xfId="0" applyFont="1" applyBorder="1" applyAlignment="1">
      <alignment horizontal="center" wrapText="1"/>
    </xf>
    <xf numFmtId="2" fontId="40" fillId="0" borderId="0" xfId="0" applyNumberFormat="1" applyFont="1" applyFill="1" applyAlignment="1">
      <alignment/>
    </xf>
    <xf numFmtId="2" fontId="13" fillId="0" borderId="38" xfId="0" applyNumberFormat="1" applyFont="1" applyBorder="1" applyAlignment="1">
      <alignment horizontal="center"/>
    </xf>
    <xf numFmtId="170" fontId="37" fillId="0" borderId="20" xfId="0" applyNumberFormat="1" applyFont="1" applyBorder="1" applyAlignment="1">
      <alignment horizontal="right" vertical="center"/>
    </xf>
    <xf numFmtId="2" fontId="37" fillId="0" borderId="20" xfId="0" applyNumberFormat="1" applyFont="1" applyBorder="1" applyAlignment="1">
      <alignment horizontal="center" vertical="center"/>
    </xf>
    <xf numFmtId="170" fontId="37" fillId="0" borderId="20" xfId="0" applyNumberFormat="1" applyFont="1" applyBorder="1" applyAlignment="1">
      <alignment horizontal="center" vertical="center"/>
    </xf>
    <xf numFmtId="2" fontId="37" fillId="0" borderId="20" xfId="0" applyNumberFormat="1" applyFont="1" applyBorder="1" applyAlignment="1">
      <alignment vertical="center"/>
    </xf>
    <xf numFmtId="170" fontId="39" fillId="0" borderId="20" xfId="0" applyNumberFormat="1" applyFont="1" applyBorder="1" applyAlignment="1">
      <alignment vertical="center"/>
    </xf>
    <xf numFmtId="2" fontId="39" fillId="0" borderId="20" xfId="0" applyNumberFormat="1" applyFont="1" applyBorder="1" applyAlignment="1">
      <alignment vertical="center"/>
    </xf>
    <xf numFmtId="2" fontId="39" fillId="0" borderId="20" xfId="0" applyNumberFormat="1" applyFont="1" applyBorder="1" applyAlignment="1">
      <alignment horizontal="center" vertical="center"/>
    </xf>
    <xf numFmtId="0" fontId="12" fillId="64" borderId="0" xfId="0" applyFont="1" applyFill="1" applyAlignment="1">
      <alignment/>
    </xf>
    <xf numFmtId="4" fontId="3" fillId="64" borderId="37" xfId="263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5" fillId="64" borderId="0" xfId="0" applyFont="1" applyFill="1" applyBorder="1" applyAlignment="1">
      <alignment horizontal="center"/>
    </xf>
    <xf numFmtId="0" fontId="3" fillId="64" borderId="20" xfId="274" applyFont="1" applyFill="1" applyBorder="1" applyAlignment="1">
      <alignment horizontal="left" vertical="distributed"/>
      <protection/>
    </xf>
    <xf numFmtId="2" fontId="3" fillId="0" borderId="35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64" borderId="21" xfId="0" applyFont="1" applyFill="1" applyBorder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64" borderId="36" xfId="0" applyFont="1" applyFill="1" applyBorder="1" applyAlignment="1">
      <alignment/>
    </xf>
    <xf numFmtId="0" fontId="12" fillId="64" borderId="0" xfId="0" applyFont="1" applyFill="1" applyBorder="1" applyAlignment="1">
      <alignment horizontal="left"/>
    </xf>
    <xf numFmtId="0" fontId="12" fillId="64" borderId="36" xfId="0" applyFont="1" applyFill="1" applyBorder="1" applyAlignment="1">
      <alignment horizontal="center"/>
    </xf>
    <xf numFmtId="2" fontId="12" fillId="64" borderId="0" xfId="0" applyNumberFormat="1" applyFont="1" applyFill="1" applyAlignment="1">
      <alignment/>
    </xf>
    <xf numFmtId="0" fontId="12" fillId="64" borderId="0" xfId="0" applyFont="1" applyFill="1" applyBorder="1" applyAlignment="1">
      <alignment horizontal="center"/>
    </xf>
    <xf numFmtId="0" fontId="12" fillId="64" borderId="21" xfId="0" applyFont="1" applyFill="1" applyBorder="1" applyAlignment="1">
      <alignment horizontal="center"/>
    </xf>
    <xf numFmtId="0" fontId="12" fillId="64" borderId="22" xfId="0" applyFont="1" applyFill="1" applyBorder="1" applyAlignment="1">
      <alignment horizontal="center"/>
    </xf>
    <xf numFmtId="0" fontId="12" fillId="64" borderId="22" xfId="0" applyFont="1" applyFill="1" applyBorder="1" applyAlignment="1">
      <alignment/>
    </xf>
    <xf numFmtId="0" fontId="12" fillId="64" borderId="23" xfId="0" applyFont="1" applyFill="1" applyBorder="1" applyAlignment="1">
      <alignment horizontal="center"/>
    </xf>
    <xf numFmtId="0" fontId="12" fillId="64" borderId="24" xfId="0" applyFont="1" applyFill="1" applyBorder="1" applyAlignment="1">
      <alignment/>
    </xf>
    <xf numFmtId="0" fontId="12" fillId="64" borderId="25" xfId="0" applyFont="1" applyFill="1" applyBorder="1" applyAlignment="1">
      <alignment/>
    </xf>
    <xf numFmtId="0" fontId="12" fillId="64" borderId="26" xfId="0" applyFont="1" applyFill="1" applyBorder="1" applyAlignment="1">
      <alignment horizontal="center"/>
    </xf>
    <xf numFmtId="0" fontId="12" fillId="64" borderId="27" xfId="0" applyFont="1" applyFill="1" applyBorder="1" applyAlignment="1">
      <alignment horizontal="center"/>
    </xf>
    <xf numFmtId="0" fontId="12" fillId="64" borderId="28" xfId="0" applyFont="1" applyFill="1" applyBorder="1" applyAlignment="1">
      <alignment horizontal="center"/>
    </xf>
    <xf numFmtId="0" fontId="12" fillId="64" borderId="29" xfId="0" applyFont="1" applyFill="1" applyBorder="1" applyAlignment="1">
      <alignment horizontal="center"/>
    </xf>
    <xf numFmtId="0" fontId="12" fillId="64" borderId="30" xfId="0" applyFont="1" applyFill="1" applyBorder="1" applyAlignment="1">
      <alignment horizontal="center"/>
    </xf>
    <xf numFmtId="0" fontId="12" fillId="64" borderId="31" xfId="0" applyFont="1" applyFill="1" applyBorder="1" applyAlignment="1">
      <alignment horizontal="center"/>
    </xf>
    <xf numFmtId="0" fontId="12" fillId="64" borderId="32" xfId="0" applyFont="1" applyFill="1" applyBorder="1" applyAlignment="1">
      <alignment horizontal="center"/>
    </xf>
    <xf numFmtId="0" fontId="12" fillId="64" borderId="33" xfId="0" applyFont="1" applyFill="1" applyBorder="1" applyAlignment="1">
      <alignment horizontal="center"/>
    </xf>
    <xf numFmtId="2" fontId="12" fillId="64" borderId="33" xfId="0" applyNumberFormat="1" applyFont="1" applyFill="1" applyBorder="1" applyAlignment="1">
      <alignment horizontal="center"/>
    </xf>
    <xf numFmtId="1" fontId="12" fillId="64" borderId="33" xfId="0" applyNumberFormat="1" applyFont="1" applyFill="1" applyBorder="1" applyAlignment="1">
      <alignment horizontal="center"/>
    </xf>
    <xf numFmtId="0" fontId="12" fillId="64" borderId="19" xfId="0" applyFont="1" applyFill="1" applyBorder="1" applyAlignment="1">
      <alignment horizontal="center"/>
    </xf>
    <xf numFmtId="0" fontId="12" fillId="64" borderId="20" xfId="0" applyFont="1" applyFill="1" applyBorder="1" applyAlignment="1">
      <alignment horizontal="center"/>
    </xf>
    <xf numFmtId="0" fontId="12" fillId="64" borderId="20" xfId="0" applyFont="1" applyFill="1" applyBorder="1" applyAlignment="1">
      <alignment/>
    </xf>
    <xf numFmtId="0" fontId="12" fillId="0" borderId="20" xfId="0" applyFont="1" applyFill="1" applyBorder="1" applyAlignment="1">
      <alignment horizontal="center" vertical="center" wrapText="1" readingOrder="1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right" vertical="center"/>
    </xf>
    <xf numFmtId="170" fontId="12" fillId="0" borderId="20" xfId="0" applyNumberFormat="1" applyFont="1" applyFill="1" applyBorder="1" applyAlignment="1">
      <alignment horizontal="center" vertical="center"/>
    </xf>
    <xf numFmtId="2" fontId="12" fillId="64" borderId="20" xfId="0" applyNumberFormat="1" applyFont="1" applyFill="1" applyBorder="1" applyAlignment="1">
      <alignment horizontal="center"/>
    </xf>
    <xf numFmtId="2" fontId="12" fillId="64" borderId="0" xfId="0" applyNumberFormat="1" applyFont="1" applyFill="1" applyAlignment="1">
      <alignment horizontal="center"/>
    </xf>
    <xf numFmtId="2" fontId="12" fillId="64" borderId="42" xfId="0" applyNumberFormat="1" applyFont="1" applyFill="1" applyBorder="1" applyAlignment="1">
      <alignment horizontal="center"/>
    </xf>
    <xf numFmtId="173" fontId="12" fillId="64" borderId="42" xfId="0" applyNumberFormat="1" applyFont="1" applyFill="1" applyBorder="1" applyAlignment="1">
      <alignment horizontal="center"/>
    </xf>
    <xf numFmtId="2" fontId="12" fillId="64" borderId="43" xfId="0" applyNumberFormat="1" applyFont="1" applyFill="1" applyBorder="1" applyAlignment="1">
      <alignment horizontal="center"/>
    </xf>
    <xf numFmtId="0" fontId="12" fillId="64" borderId="20" xfId="0" applyFont="1" applyFill="1" applyBorder="1" applyAlignment="1">
      <alignment horizontal="left" vertical="distributed"/>
    </xf>
    <xf numFmtId="170" fontId="12" fillId="64" borderId="20" xfId="0" applyNumberFormat="1" applyFont="1" applyFill="1" applyBorder="1" applyAlignment="1">
      <alignment horizontal="center"/>
    </xf>
    <xf numFmtId="2" fontId="12" fillId="64" borderId="19" xfId="0" applyNumberFormat="1" applyFont="1" applyFill="1" applyBorder="1" applyAlignment="1">
      <alignment horizontal="center"/>
    </xf>
    <xf numFmtId="2" fontId="12" fillId="64" borderId="0" xfId="0" applyNumberFormat="1" applyFont="1" applyFill="1" applyBorder="1" applyAlignment="1">
      <alignment horizontal="center"/>
    </xf>
    <xf numFmtId="49" fontId="12" fillId="64" borderId="20" xfId="0" applyNumberFormat="1" applyFont="1" applyFill="1" applyBorder="1" applyAlignment="1">
      <alignment/>
    </xf>
    <xf numFmtId="0" fontId="25" fillId="64" borderId="20" xfId="0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64" borderId="20" xfId="0" applyFont="1" applyFill="1" applyBorder="1" applyAlignment="1">
      <alignment/>
    </xf>
    <xf numFmtId="2" fontId="25" fillId="64" borderId="20" xfId="0" applyNumberFormat="1" applyFont="1" applyFill="1" applyBorder="1" applyAlignment="1">
      <alignment horizontal="center"/>
    </xf>
    <xf numFmtId="2" fontId="25" fillId="64" borderId="20" xfId="0" applyNumberFormat="1" applyFont="1" applyFill="1" applyBorder="1" applyAlignment="1">
      <alignment/>
    </xf>
    <xf numFmtId="0" fontId="12" fillId="64" borderId="0" xfId="0" applyFont="1" applyFill="1" applyBorder="1" applyAlignment="1">
      <alignment/>
    </xf>
    <xf numFmtId="2" fontId="12" fillId="64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2" fontId="41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170" fontId="12" fillId="0" borderId="19" xfId="0" applyNumberFormat="1" applyFont="1" applyBorder="1" applyAlignment="1">
      <alignment horizontal="center"/>
    </xf>
    <xf numFmtId="0" fontId="42" fillId="0" borderId="20" xfId="0" applyFont="1" applyFill="1" applyBorder="1" applyAlignment="1">
      <alignment horizontal="center" vertical="center" wrapText="1" readingOrder="1"/>
    </xf>
    <xf numFmtId="2" fontId="42" fillId="0" borderId="20" xfId="0" applyNumberFormat="1" applyFont="1" applyFill="1" applyBorder="1" applyAlignment="1">
      <alignment horizontal="center" vertical="center"/>
    </xf>
    <xf numFmtId="2" fontId="42" fillId="0" borderId="20" xfId="0" applyNumberFormat="1" applyFont="1" applyFill="1" applyBorder="1" applyAlignment="1">
      <alignment horizontal="right" vertical="center"/>
    </xf>
    <xf numFmtId="170" fontId="42" fillId="0" borderId="2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2" fontId="12" fillId="0" borderId="20" xfId="0" applyNumberFormat="1" applyFont="1" applyBorder="1" applyAlignment="1">
      <alignment horizontal="center"/>
    </xf>
    <xf numFmtId="170" fontId="12" fillId="0" borderId="20" xfId="0" applyNumberFormat="1" applyFont="1" applyBorder="1" applyAlignment="1">
      <alignment horizontal="center"/>
    </xf>
    <xf numFmtId="0" fontId="43" fillId="0" borderId="20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44" xfId="0" applyFont="1" applyBorder="1" applyAlignment="1">
      <alignment/>
    </xf>
    <xf numFmtId="170" fontId="12" fillId="0" borderId="44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2" fillId="0" borderId="20" xfId="0" applyNumberFormat="1" applyFont="1" applyBorder="1" applyAlignment="1">
      <alignment/>
    </xf>
    <xf numFmtId="0" fontId="25" fillId="0" borderId="20" xfId="0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0" fontId="25" fillId="0" borderId="20" xfId="0" applyFont="1" applyBorder="1" applyAlignment="1">
      <alignment/>
    </xf>
    <xf numFmtId="2" fontId="25" fillId="0" borderId="2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170" fontId="12" fillId="0" borderId="2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2" fontId="25" fillId="0" borderId="20" xfId="0" applyNumberFormat="1" applyFont="1" applyBorder="1" applyAlignment="1">
      <alignment/>
    </xf>
    <xf numFmtId="2" fontId="25" fillId="0" borderId="19" xfId="0" applyNumberFormat="1" applyFont="1" applyBorder="1" applyAlignment="1">
      <alignment/>
    </xf>
    <xf numFmtId="0" fontId="12" fillId="0" borderId="47" xfId="0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2" fontId="25" fillId="0" borderId="48" xfId="0" applyNumberFormat="1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2" fillId="0" borderId="22" xfId="0" applyFont="1" applyBorder="1" applyAlignment="1">
      <alignment/>
    </xf>
    <xf numFmtId="49" fontId="12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49" fontId="12" fillId="0" borderId="44" xfId="0" applyNumberFormat="1" applyFont="1" applyBorder="1" applyAlignment="1">
      <alignment horizontal="center"/>
    </xf>
    <xf numFmtId="0" fontId="12" fillId="0" borderId="44" xfId="0" applyFont="1" applyBorder="1" applyAlignment="1">
      <alignment horizontal="left"/>
    </xf>
    <xf numFmtId="2" fontId="12" fillId="0" borderId="4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21" xfId="0" applyFont="1" applyBorder="1" applyAlignment="1">
      <alignment horizontal="right"/>
    </xf>
    <xf numFmtId="2" fontId="9" fillId="0" borderId="50" xfId="0" applyNumberFormat="1" applyFont="1" applyBorder="1" applyAlignment="1">
      <alignment horizontal="center"/>
    </xf>
    <xf numFmtId="2" fontId="45" fillId="0" borderId="51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45" fillId="0" borderId="2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6" fillId="0" borderId="52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2" fontId="46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4" fontId="7" fillId="0" borderId="52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2" fontId="47" fillId="0" borderId="0" xfId="0" applyNumberFormat="1" applyFont="1" applyBorder="1" applyAlignment="1">
      <alignment horizontal="left"/>
    </xf>
    <xf numFmtId="2" fontId="6" fillId="65" borderId="53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 readingOrder="1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right" vertical="center"/>
    </xf>
    <xf numFmtId="170" fontId="6" fillId="0" borderId="20" xfId="0" applyNumberFormat="1" applyFont="1" applyFill="1" applyBorder="1" applyAlignment="1">
      <alignment horizontal="center" vertical="center"/>
    </xf>
    <xf numFmtId="0" fontId="40" fillId="66" borderId="39" xfId="0" applyFont="1" applyFill="1" applyBorder="1" applyAlignment="1">
      <alignment wrapText="1"/>
    </xf>
    <xf numFmtId="0" fontId="37" fillId="66" borderId="0" xfId="0" applyFont="1" applyFill="1" applyBorder="1" applyAlignment="1">
      <alignment horizontal="left"/>
    </xf>
    <xf numFmtId="0" fontId="0" fillId="66" borderId="0" xfId="0" applyFill="1" applyAlignment="1">
      <alignment/>
    </xf>
    <xf numFmtId="0" fontId="37" fillId="66" borderId="38" xfId="0" applyFont="1" applyFill="1" applyBorder="1" applyAlignment="1">
      <alignment horizontal="center"/>
    </xf>
    <xf numFmtId="0" fontId="40" fillId="66" borderId="38" xfId="0" applyFont="1" applyFill="1" applyBorder="1" applyAlignment="1">
      <alignment wrapText="1"/>
    </xf>
    <xf numFmtId="0" fontId="40" fillId="66" borderId="40" xfId="0" applyFont="1" applyFill="1" applyBorder="1" applyAlignment="1">
      <alignment horizontal="right" wrapText="1"/>
    </xf>
    <xf numFmtId="0" fontId="48" fillId="0" borderId="21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5" fillId="0" borderId="35" xfId="0" applyFont="1" applyBorder="1" applyAlignment="1">
      <alignment horizontal="right"/>
    </xf>
    <xf numFmtId="0" fontId="45" fillId="0" borderId="36" xfId="0" applyFont="1" applyBorder="1" applyAlignment="1">
      <alignment horizontal="right"/>
    </xf>
    <xf numFmtId="0" fontId="45" fillId="0" borderId="52" xfId="0" applyFont="1" applyBorder="1" applyAlignment="1">
      <alignment horizontal="right"/>
    </xf>
    <xf numFmtId="0" fontId="9" fillId="0" borderId="56" xfId="0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45" fillId="0" borderId="23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45" fillId="0" borderId="60" xfId="0" applyFont="1" applyBorder="1" applyAlignment="1">
      <alignment horizontal="right"/>
    </xf>
    <xf numFmtId="0" fontId="45" fillId="0" borderId="61" xfId="0" applyFont="1" applyBorder="1" applyAlignment="1">
      <alignment horizontal="right"/>
    </xf>
    <xf numFmtId="0" fontId="45" fillId="0" borderId="59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64" borderId="21" xfId="0" applyFont="1" applyFill="1" applyBorder="1" applyAlignment="1">
      <alignment horizontal="right"/>
    </xf>
    <xf numFmtId="0" fontId="6" fillId="0" borderId="5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7" fontId="9" fillId="0" borderId="0" xfId="0" applyNumberFormat="1" applyFont="1" applyBorder="1" applyAlignment="1">
      <alignment horizontal="left"/>
    </xf>
    <xf numFmtId="0" fontId="45" fillId="0" borderId="22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2" fontId="25" fillId="0" borderId="56" xfId="0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2" fontId="25" fillId="0" borderId="21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5" fillId="0" borderId="34" xfId="0" applyFont="1" applyBorder="1" applyAlignment="1">
      <alignment horizontal="right"/>
    </xf>
    <xf numFmtId="2" fontId="25" fillId="0" borderId="0" xfId="0" applyNumberFormat="1" applyFont="1" applyBorder="1" applyAlignment="1">
      <alignment horizontal="center"/>
    </xf>
    <xf numFmtId="0" fontId="25" fillId="0" borderId="35" xfId="0" applyFont="1" applyBorder="1" applyAlignment="1">
      <alignment horizontal="right"/>
    </xf>
    <xf numFmtId="0" fontId="25" fillId="0" borderId="36" xfId="0" applyFont="1" applyBorder="1" applyAlignment="1">
      <alignment horizontal="right"/>
    </xf>
    <xf numFmtId="0" fontId="25" fillId="0" borderId="52" xfId="0" applyFont="1" applyBorder="1" applyAlignment="1">
      <alignment horizontal="right"/>
    </xf>
    <xf numFmtId="0" fontId="12" fillId="64" borderId="21" xfId="0" applyFont="1" applyFill="1" applyBorder="1" applyAlignment="1">
      <alignment horizontal="right"/>
    </xf>
    <xf numFmtId="0" fontId="12" fillId="64" borderId="0" xfId="0" applyFont="1" applyFill="1" applyBorder="1" applyAlignment="1">
      <alignment horizontal="center"/>
    </xf>
    <xf numFmtId="0" fontId="12" fillId="64" borderId="21" xfId="0" applyFont="1" applyFill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25" fillId="64" borderId="0" xfId="0" applyFont="1" applyFill="1" applyBorder="1" applyAlignment="1">
      <alignment horizontal="center"/>
    </xf>
    <xf numFmtId="0" fontId="25" fillId="64" borderId="21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64" borderId="36" xfId="0" applyFont="1" applyFill="1" applyBorder="1" applyAlignment="1">
      <alignment horizontal="center"/>
    </xf>
    <xf numFmtId="2" fontId="12" fillId="64" borderId="53" xfId="0" applyNumberFormat="1" applyFont="1" applyFill="1" applyBorder="1" applyAlignment="1">
      <alignment horizontal="center"/>
    </xf>
    <xf numFmtId="0" fontId="12" fillId="64" borderId="25" xfId="0" applyFont="1" applyFill="1" applyBorder="1" applyAlignment="1">
      <alignment horizontal="center"/>
    </xf>
    <xf numFmtId="2" fontId="25" fillId="64" borderId="36" xfId="0" applyNumberFormat="1" applyFont="1" applyFill="1" applyBorder="1" applyAlignment="1">
      <alignment horizontal="center"/>
    </xf>
    <xf numFmtId="0" fontId="25" fillId="64" borderId="36" xfId="0" applyFont="1" applyFill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2" fillId="64" borderId="46" xfId="0" applyFont="1" applyFill="1" applyBorder="1" applyAlignment="1">
      <alignment horizontal="center"/>
    </xf>
    <xf numFmtId="2" fontId="25" fillId="64" borderId="36" xfId="0" applyNumberFormat="1" applyFont="1" applyFill="1" applyBorder="1" applyAlignment="1">
      <alignment horizontal="center"/>
    </xf>
    <xf numFmtId="0" fontId="25" fillId="64" borderId="36" xfId="0" applyFont="1" applyFill="1" applyBorder="1" applyAlignment="1">
      <alignment horizontal="center"/>
    </xf>
    <xf numFmtId="0" fontId="12" fillId="64" borderId="56" xfId="0" applyFont="1" applyFill="1" applyBorder="1" applyAlignment="1">
      <alignment horizontal="center"/>
    </xf>
    <xf numFmtId="0" fontId="12" fillId="64" borderId="20" xfId="0" applyFont="1" applyFill="1" applyBorder="1" applyAlignment="1">
      <alignment horizontal="center"/>
    </xf>
    <xf numFmtId="0" fontId="12" fillId="64" borderId="53" xfId="0" applyFont="1" applyFill="1" applyBorder="1" applyAlignment="1">
      <alignment horizontal="center"/>
    </xf>
    <xf numFmtId="0" fontId="12" fillId="64" borderId="24" xfId="0" applyFont="1" applyFill="1" applyBorder="1" applyAlignment="1">
      <alignment horizontal="center"/>
    </xf>
    <xf numFmtId="0" fontId="25" fillId="64" borderId="20" xfId="0" applyFont="1" applyFill="1" applyBorder="1" applyAlignment="1">
      <alignment horizontal="center"/>
    </xf>
    <xf numFmtId="0" fontId="25" fillId="64" borderId="21" xfId="0" applyFont="1" applyFill="1" applyBorder="1" applyAlignment="1">
      <alignment horizontal="center"/>
    </xf>
    <xf numFmtId="0" fontId="12" fillId="64" borderId="0" xfId="0" applyFont="1" applyFill="1" applyBorder="1" applyAlignment="1">
      <alignment horizontal="left"/>
    </xf>
    <xf numFmtId="0" fontId="12" fillId="64" borderId="21" xfId="0" applyFont="1" applyFill="1" applyBorder="1" applyAlignment="1">
      <alignment horizontal="center"/>
    </xf>
    <xf numFmtId="0" fontId="12" fillId="64" borderId="56" xfId="0" applyFont="1" applyFill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64" borderId="0" xfId="0" applyFont="1" applyFill="1" applyBorder="1" applyAlignment="1">
      <alignment horizontal="center"/>
    </xf>
    <xf numFmtId="0" fontId="7" fillId="64" borderId="21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64" borderId="36" xfId="0" applyNumberFormat="1" applyFont="1" applyFill="1" applyBorder="1" applyAlignment="1">
      <alignment horizontal="center"/>
    </xf>
    <xf numFmtId="0" fontId="4" fillId="64" borderId="36" xfId="0" applyFont="1" applyFill="1" applyBorder="1" applyAlignment="1">
      <alignment horizontal="center"/>
    </xf>
    <xf numFmtId="0" fontId="3" fillId="64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64" borderId="36" xfId="0" applyFont="1" applyFill="1" applyBorder="1" applyAlignment="1">
      <alignment horizontal="center"/>
    </xf>
    <xf numFmtId="0" fontId="3" fillId="64" borderId="21" xfId="0" applyFont="1" applyFill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64" borderId="21" xfId="0" applyFont="1" applyFill="1" applyBorder="1" applyAlignment="1">
      <alignment horizontal="right"/>
    </xf>
    <xf numFmtId="0" fontId="3" fillId="64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wrapText="1"/>
    </xf>
    <xf numFmtId="0" fontId="37" fillId="0" borderId="38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40" fillId="0" borderId="56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7" fillId="0" borderId="38" xfId="0" applyFont="1" applyBorder="1" applyAlignment="1">
      <alignment horizontal="center" vertical="center" textRotation="90" wrapText="1"/>
    </xf>
    <xf numFmtId="0" fontId="37" fillId="0" borderId="38" xfId="0" applyFont="1" applyBorder="1" applyAlignment="1">
      <alignment horizontal="center" vertical="center"/>
    </xf>
    <xf numFmtId="0" fontId="39" fillId="0" borderId="38" xfId="0" applyFont="1" applyBorder="1" applyAlignment="1">
      <alignment horizontal="right"/>
    </xf>
    <xf numFmtId="181" fontId="40" fillId="0" borderId="0" xfId="0" applyNumberFormat="1" applyFont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right" wrapText="1"/>
    </xf>
    <xf numFmtId="0" fontId="37" fillId="66" borderId="38" xfId="0" applyFont="1" applyFill="1" applyBorder="1" applyAlignment="1">
      <alignment horizontal="center" vertical="center"/>
    </xf>
    <xf numFmtId="0" fontId="50" fillId="0" borderId="35" xfId="0" applyFont="1" applyBorder="1" applyAlignment="1">
      <alignment horizontal="left"/>
    </xf>
    <xf numFmtId="0" fontId="50" fillId="0" borderId="36" xfId="0" applyFont="1" applyBorder="1" applyAlignment="1">
      <alignment horizontal="left"/>
    </xf>
    <xf numFmtId="0" fontId="50" fillId="0" borderId="52" xfId="0" applyFont="1" applyBorder="1" applyAlignment="1">
      <alignment horizontal="left"/>
    </xf>
  </cellXfs>
  <cellStyles count="299">
    <cellStyle name="Normal" xfId="0"/>
    <cellStyle name="1. izcēlums" xfId="15"/>
    <cellStyle name="1. izcēlums" xfId="16"/>
    <cellStyle name="2. izcēlums" xfId="17"/>
    <cellStyle name="20% - Accent1 2" xfId="18"/>
    <cellStyle name="20% - Accent1 3" xfId="19"/>
    <cellStyle name="20% - Accent1 4" xfId="20"/>
    <cellStyle name="20% - Accent1 5" xfId="21"/>
    <cellStyle name="20% - Accent2 2" xfId="22"/>
    <cellStyle name="20% - Accent2 3" xfId="23"/>
    <cellStyle name="20% - Accent2 4" xfId="24"/>
    <cellStyle name="20% - Accent2 5" xfId="25"/>
    <cellStyle name="20% - Accent3 2" xfId="26"/>
    <cellStyle name="20% - Accent3 3" xfId="27"/>
    <cellStyle name="20% - Accent3 4" xfId="28"/>
    <cellStyle name="20% - Accent3 5" xfId="29"/>
    <cellStyle name="20% - Accent4 2" xfId="30"/>
    <cellStyle name="20% - Accent4 3" xfId="31"/>
    <cellStyle name="20% - Accent4 4" xfId="32"/>
    <cellStyle name="20% - Accent4 5" xfId="33"/>
    <cellStyle name="20% - Accent5 2" xfId="34"/>
    <cellStyle name="20% - Accent5 3" xfId="35"/>
    <cellStyle name="20% - Accent5 4" xfId="36"/>
    <cellStyle name="20% - Accent5 5" xfId="37"/>
    <cellStyle name="20% - Accent6 2" xfId="38"/>
    <cellStyle name="20% - Accent6 3" xfId="39"/>
    <cellStyle name="20% - Accent6 4" xfId="40"/>
    <cellStyle name="20% - Accent6 5" xfId="41"/>
    <cellStyle name="20% no 1. izcēluma" xfId="42"/>
    <cellStyle name="20% no 1. izcēluma" xfId="43"/>
    <cellStyle name="20% no 2. izcēluma" xfId="44"/>
    <cellStyle name="20% no 2. izcēluma" xfId="45"/>
    <cellStyle name="20% no 3. izcēluma" xfId="46"/>
    <cellStyle name="20% no 3. izcēluma" xfId="47"/>
    <cellStyle name="20% no 4. izcēluma" xfId="48"/>
    <cellStyle name="20% no 4. izcēluma" xfId="49"/>
    <cellStyle name="20% no 5. izcēluma" xfId="50"/>
    <cellStyle name="20% no 5. izcēluma" xfId="51"/>
    <cellStyle name="20% no 6. izcēluma" xfId="52"/>
    <cellStyle name="20% no 6. izcēluma" xfId="53"/>
    <cellStyle name="3. izcēlums " xfId="54"/>
    <cellStyle name="4. izcēlums" xfId="55"/>
    <cellStyle name="40% - Accent1 2" xfId="56"/>
    <cellStyle name="40% - Accent1 3" xfId="57"/>
    <cellStyle name="40% - Accent1 4" xfId="58"/>
    <cellStyle name="40% - Accent1 5" xfId="59"/>
    <cellStyle name="40% - Accent2 2" xfId="60"/>
    <cellStyle name="40% - Accent2 3" xfId="61"/>
    <cellStyle name="40% - Accent2 4" xfId="62"/>
    <cellStyle name="40% - Accent2 5" xfId="63"/>
    <cellStyle name="40% - Accent3 2" xfId="64"/>
    <cellStyle name="40% - Accent3 3" xfId="65"/>
    <cellStyle name="40% - Accent3 4" xfId="66"/>
    <cellStyle name="40% - Accent3 5" xfId="67"/>
    <cellStyle name="40% - Accent4 2" xfId="68"/>
    <cellStyle name="40% - Accent4 3" xfId="69"/>
    <cellStyle name="40% - Accent4 4" xfId="70"/>
    <cellStyle name="40% - Accent4 5" xfId="71"/>
    <cellStyle name="40% - Accent5 2" xfId="72"/>
    <cellStyle name="40% - Accent5 3" xfId="73"/>
    <cellStyle name="40% - Accent5 4" xfId="74"/>
    <cellStyle name="40% - Accent5 5" xfId="75"/>
    <cellStyle name="40% - Accent6 2" xfId="76"/>
    <cellStyle name="40% - Accent6 3" xfId="77"/>
    <cellStyle name="40% - Accent6 4" xfId="78"/>
    <cellStyle name="40% - Accent6 5" xfId="79"/>
    <cellStyle name="40% no 1. izcēluma" xfId="80"/>
    <cellStyle name="40% no 1. izcēluma" xfId="81"/>
    <cellStyle name="40% no 2. izcēluma" xfId="82"/>
    <cellStyle name="40% no 2. izcēluma" xfId="83"/>
    <cellStyle name="40% no 3. izcēluma" xfId="84"/>
    <cellStyle name="40% no 3. izcēluma" xfId="85"/>
    <cellStyle name="40% no 4. izcēluma" xfId="86"/>
    <cellStyle name="40% no 4. izcēluma" xfId="87"/>
    <cellStyle name="40% no 5. izcēluma" xfId="88"/>
    <cellStyle name="40% no 5. izcēluma" xfId="89"/>
    <cellStyle name="40% no 6. izcēluma" xfId="90"/>
    <cellStyle name="40% no 6. izcēluma" xfId="91"/>
    <cellStyle name="5. izcēlums" xfId="92"/>
    <cellStyle name="6. izcēlums" xfId="93"/>
    <cellStyle name="60% - Accent1 2" xfId="94"/>
    <cellStyle name="60% - Accent1 3" xfId="95"/>
    <cellStyle name="60% - Accent1 4" xfId="96"/>
    <cellStyle name="60% - Accent1 5" xfId="97"/>
    <cellStyle name="60% - Accent2 2" xfId="98"/>
    <cellStyle name="60% - Accent2 3" xfId="99"/>
    <cellStyle name="60% - Accent2 4" xfId="100"/>
    <cellStyle name="60% - Accent2 5" xfId="101"/>
    <cellStyle name="60% - Accent3 2" xfId="102"/>
    <cellStyle name="60% - Accent3 3" xfId="103"/>
    <cellStyle name="60% - Accent3 4" xfId="104"/>
    <cellStyle name="60% - Accent3 5" xfId="105"/>
    <cellStyle name="60% - Accent4 2" xfId="106"/>
    <cellStyle name="60% - Accent4 3" xfId="107"/>
    <cellStyle name="60% - Accent4 4" xfId="108"/>
    <cellStyle name="60% - Accent4 5" xfId="109"/>
    <cellStyle name="60% - Accent5 2" xfId="110"/>
    <cellStyle name="60% - Accent5 3" xfId="111"/>
    <cellStyle name="60% - Accent5 4" xfId="112"/>
    <cellStyle name="60% - Accent5 5" xfId="113"/>
    <cellStyle name="60% - Accent6 2" xfId="114"/>
    <cellStyle name="60% - Accent6 3" xfId="115"/>
    <cellStyle name="60% - Accent6 4" xfId="116"/>
    <cellStyle name="60% - Accent6 5" xfId="117"/>
    <cellStyle name="60% no 1. izcēluma" xfId="118"/>
    <cellStyle name="60% no 1. izcēluma" xfId="119"/>
    <cellStyle name="60% no 2. izcēluma" xfId="120"/>
    <cellStyle name="60% no 2. izcēluma" xfId="121"/>
    <cellStyle name="60% no 3. izcēluma" xfId="122"/>
    <cellStyle name="60% no 3. izcēluma" xfId="123"/>
    <cellStyle name="60% no 4. izcēluma" xfId="124"/>
    <cellStyle name="60% no 4. izcēluma" xfId="125"/>
    <cellStyle name="60% no 5. izcēluma" xfId="126"/>
    <cellStyle name="60% no 5. izcēluma" xfId="127"/>
    <cellStyle name="60% no 6. izcēluma" xfId="128"/>
    <cellStyle name="60% no 6. izcēluma" xfId="129"/>
    <cellStyle name="Accent1 2" xfId="130"/>
    <cellStyle name="Accent1 3" xfId="131"/>
    <cellStyle name="Accent1 4" xfId="132"/>
    <cellStyle name="Accent2 2" xfId="133"/>
    <cellStyle name="Accent2 3" xfId="134"/>
    <cellStyle name="Accent2 4" xfId="135"/>
    <cellStyle name="Accent3 2" xfId="136"/>
    <cellStyle name="Accent3 3" xfId="137"/>
    <cellStyle name="Accent3 4" xfId="138"/>
    <cellStyle name="Accent4 2" xfId="139"/>
    <cellStyle name="Accent4 3" xfId="140"/>
    <cellStyle name="Accent4 4" xfId="141"/>
    <cellStyle name="Accent5 2" xfId="142"/>
    <cellStyle name="Accent5 3" xfId="143"/>
    <cellStyle name="Accent5 4" xfId="144"/>
    <cellStyle name="Accent6 2" xfId="145"/>
    <cellStyle name="Accent6 3" xfId="146"/>
    <cellStyle name="Accent6 4" xfId="147"/>
    <cellStyle name="Aprēķināšana" xfId="148"/>
    <cellStyle name="Bad 2" xfId="149"/>
    <cellStyle name="Bad 3" xfId="150"/>
    <cellStyle name="Bad 4" xfId="151"/>
    <cellStyle name="Bad 5" xfId="152"/>
    <cellStyle name="Brīdinājuma teksts" xfId="153"/>
    <cellStyle name="Calculation 2" xfId="154"/>
    <cellStyle name="Calculation 3" xfId="155"/>
    <cellStyle name="Calculation 4" xfId="156"/>
    <cellStyle name="Check Cell 2" xfId="157"/>
    <cellStyle name="Check Cell 3" xfId="158"/>
    <cellStyle name="Check Cell 4" xfId="159"/>
    <cellStyle name="Check Cell 5" xfId="160"/>
    <cellStyle name="Excel Built-in Normal" xfId="161"/>
    <cellStyle name="Explanatory Text 2" xfId="162"/>
    <cellStyle name="Explanatory Text 3" xfId="163"/>
    <cellStyle name="Explanatory Text 4" xfId="164"/>
    <cellStyle name="Explanatory Text 5" xfId="165"/>
    <cellStyle name="Good 2" xfId="166"/>
    <cellStyle name="Good 3" xfId="167"/>
    <cellStyle name="Good 4" xfId="168"/>
    <cellStyle name="Good 5" xfId="169"/>
    <cellStyle name="Heading 1 2" xfId="170"/>
    <cellStyle name="Heading 1 3" xfId="171"/>
    <cellStyle name="Heading 1 4" xfId="172"/>
    <cellStyle name="Heading 1 5" xfId="173"/>
    <cellStyle name="Heading 2 2" xfId="174"/>
    <cellStyle name="Heading 2 3" xfId="175"/>
    <cellStyle name="Heading 2 4" xfId="176"/>
    <cellStyle name="Heading 2 5" xfId="177"/>
    <cellStyle name="Heading 3 2" xfId="178"/>
    <cellStyle name="Heading 3 3" xfId="179"/>
    <cellStyle name="Heading 3 4" xfId="180"/>
    <cellStyle name="Heading 3 5" xfId="181"/>
    <cellStyle name="Heading 4 2" xfId="182"/>
    <cellStyle name="Heading 4 3" xfId="183"/>
    <cellStyle name="Heading 4 4" xfId="184"/>
    <cellStyle name="Heading 4 5" xfId="185"/>
    <cellStyle name="Hyperlink" xfId="186"/>
    <cellStyle name="Ievade" xfId="187"/>
    <cellStyle name="Input 2" xfId="188"/>
    <cellStyle name="Input 3" xfId="189"/>
    <cellStyle name="Input 4" xfId="190"/>
    <cellStyle name="Followed Hyperlink" xfId="191"/>
    <cellStyle name="Izvade" xfId="192"/>
    <cellStyle name="Comma" xfId="193"/>
    <cellStyle name="Comma [0]" xfId="194"/>
    <cellStyle name="Kopsumma" xfId="195"/>
    <cellStyle name="Labs" xfId="196"/>
    <cellStyle name="Labs 2" xfId="197"/>
    <cellStyle name="Linked Cell 2" xfId="198"/>
    <cellStyle name="Linked Cell 3" xfId="199"/>
    <cellStyle name="Linked Cell 4" xfId="200"/>
    <cellStyle name="Linked Cell 5" xfId="201"/>
    <cellStyle name="Neitrāls" xfId="202"/>
    <cellStyle name="Neutral 2" xfId="203"/>
    <cellStyle name="Neutral 3" xfId="204"/>
    <cellStyle name="Neutral 4" xfId="205"/>
    <cellStyle name="Normal 10" xfId="206"/>
    <cellStyle name="Normal 10 2" xfId="207"/>
    <cellStyle name="Normal 11" xfId="208"/>
    <cellStyle name="Normal 11 2" xfId="209"/>
    <cellStyle name="Normal 12" xfId="210"/>
    <cellStyle name="Normal 12 2" xfId="211"/>
    <cellStyle name="Normal 13" xfId="212"/>
    <cellStyle name="Normal 13 2" xfId="213"/>
    <cellStyle name="Normal 14" xfId="214"/>
    <cellStyle name="Normal 15" xfId="215"/>
    <cellStyle name="Normal 16" xfId="216"/>
    <cellStyle name="Normal 17" xfId="217"/>
    <cellStyle name="Normal 18" xfId="218"/>
    <cellStyle name="Normal 18 2" xfId="219"/>
    <cellStyle name="Normal 19" xfId="220"/>
    <cellStyle name="Normal 19 2" xfId="221"/>
    <cellStyle name="Normal 2" xfId="222"/>
    <cellStyle name="Normal 2 10" xfId="223"/>
    <cellStyle name="Normal 2 11" xfId="224"/>
    <cellStyle name="Normal 2 12" xfId="225"/>
    <cellStyle name="Normal 2 13" xfId="226"/>
    <cellStyle name="Normal 2 14" xfId="227"/>
    <cellStyle name="Normal 2 15" xfId="228"/>
    <cellStyle name="Normal 2 2" xfId="229"/>
    <cellStyle name="Normal 2 2 2" xfId="230"/>
    <cellStyle name="Normal 2 3" xfId="231"/>
    <cellStyle name="Normal 2 4" xfId="232"/>
    <cellStyle name="Normal 2 4 2" xfId="233"/>
    <cellStyle name="Normal 2 5" xfId="234"/>
    <cellStyle name="Normal 2 6" xfId="235"/>
    <cellStyle name="Normal 2 7" xfId="236"/>
    <cellStyle name="Normal 2 8" xfId="237"/>
    <cellStyle name="Normal 2 9" xfId="238"/>
    <cellStyle name="Normal 20" xfId="239"/>
    <cellStyle name="Normal 21" xfId="240"/>
    <cellStyle name="Normal 24" xfId="241"/>
    <cellStyle name="Normal 28" xfId="242"/>
    <cellStyle name="Normal 28 2" xfId="243"/>
    <cellStyle name="Normal 3" xfId="244"/>
    <cellStyle name="Normal 3 2" xfId="245"/>
    <cellStyle name="Normal 3 3" xfId="246"/>
    <cellStyle name="Normal 35" xfId="247"/>
    <cellStyle name="Normal 37" xfId="248"/>
    <cellStyle name="Normal 4" xfId="249"/>
    <cellStyle name="Normal 4 2" xfId="250"/>
    <cellStyle name="Normal 4 3" xfId="251"/>
    <cellStyle name="Normal 5" xfId="252"/>
    <cellStyle name="Normal 5 2" xfId="253"/>
    <cellStyle name="Normal 6" xfId="254"/>
    <cellStyle name="Normal 6 2" xfId="255"/>
    <cellStyle name="Normal 7" xfId="256"/>
    <cellStyle name="Normal 7 2" xfId="257"/>
    <cellStyle name="Normal 8" xfId="258"/>
    <cellStyle name="Normal 8 2" xfId="259"/>
    <cellStyle name="Normal 9" xfId="260"/>
    <cellStyle name="Normal 9 2" xfId="261"/>
    <cellStyle name="Normal 9 3" xfId="262"/>
    <cellStyle name="Normal_Rucava rotalu laukums - tabulas" xfId="263"/>
    <cellStyle name="Nosaukums" xfId="264"/>
    <cellStyle name="Note 2" xfId="265"/>
    <cellStyle name="Note 3" xfId="266"/>
    <cellStyle name="Note 4" xfId="267"/>
    <cellStyle name="Note 5" xfId="268"/>
    <cellStyle name="Output 2" xfId="269"/>
    <cellStyle name="Output 3" xfId="270"/>
    <cellStyle name="Output 4" xfId="271"/>
    <cellStyle name="Parastais_Tāme" xfId="272"/>
    <cellStyle name="Parasts 2" xfId="273"/>
    <cellStyle name="Parasts 3" xfId="274"/>
    <cellStyle name="Paskaidrojošs teksts" xfId="275"/>
    <cellStyle name="Paskaidrojošs teksts 2" xfId="276"/>
    <cellStyle name="Pārbaudes šūna" xfId="277"/>
    <cellStyle name="Pārbaudes šūna 2" xfId="278"/>
    <cellStyle name="Percent 2" xfId="279"/>
    <cellStyle name="Piezīme" xfId="280"/>
    <cellStyle name="Piezīme 2" xfId="281"/>
    <cellStyle name="Percent" xfId="282"/>
    <cellStyle name="Saistīta šūna" xfId="283"/>
    <cellStyle name="Saistītā šūna" xfId="284"/>
    <cellStyle name="Slikts" xfId="285"/>
    <cellStyle name="Slikts 2" xfId="286"/>
    <cellStyle name="Stils 1" xfId="287"/>
    <cellStyle name="Stils 1 2" xfId="288"/>
    <cellStyle name="Style 1" xfId="289"/>
    <cellStyle name="Style 1 2" xfId="290"/>
    <cellStyle name="Style 1 3" xfId="291"/>
    <cellStyle name="Title 2" xfId="292"/>
    <cellStyle name="Title 3" xfId="293"/>
    <cellStyle name="Title 4" xfId="294"/>
    <cellStyle name="Total 2" xfId="295"/>
    <cellStyle name="Total 3" xfId="296"/>
    <cellStyle name="Total 4" xfId="297"/>
    <cellStyle name="Currency" xfId="298"/>
    <cellStyle name="Currency [0]" xfId="299"/>
    <cellStyle name="Valūta 2" xfId="300"/>
    <cellStyle name="Virsraksts 1" xfId="301"/>
    <cellStyle name="Virsraksts 1 2" xfId="302"/>
    <cellStyle name="Virsraksts 2" xfId="303"/>
    <cellStyle name="Virsraksts 2 2" xfId="304"/>
    <cellStyle name="Virsraksts 3" xfId="305"/>
    <cellStyle name="Virsraksts 3 2" xfId="306"/>
    <cellStyle name="Virsraksts 4" xfId="307"/>
    <cellStyle name="Virsraksts 4 2" xfId="308"/>
    <cellStyle name="Warning Text 2" xfId="309"/>
    <cellStyle name="Warning Text 3" xfId="310"/>
    <cellStyle name="Warning Text 4" xfId="311"/>
    <cellStyle name="Стиль 1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SheetLayoutView="100" zoomScalePageLayoutView="0" workbookViewId="0" topLeftCell="A1">
      <selection activeCell="A23" sqref="A23:F23"/>
    </sheetView>
  </sheetViews>
  <sheetFormatPr defaultColWidth="9.00390625" defaultRowHeight="12.75"/>
  <cols>
    <col min="1" max="1" width="5.875" style="248" customWidth="1"/>
    <col min="2" max="2" width="9.25390625" style="248" customWidth="1"/>
    <col min="3" max="3" width="13.125" style="248" customWidth="1"/>
    <col min="4" max="4" width="14.00390625" style="248" customWidth="1"/>
    <col min="5" max="5" width="12.875" style="248" customWidth="1"/>
    <col min="6" max="6" width="14.25390625" style="248" customWidth="1"/>
    <col min="7" max="7" width="25.375" style="248" customWidth="1"/>
    <col min="8" max="8" width="13.125" style="248" hidden="1" customWidth="1"/>
    <col min="9" max="9" width="15.125" style="248" hidden="1" customWidth="1"/>
    <col min="10" max="10" width="14.25390625" style="248" hidden="1" customWidth="1"/>
    <col min="11" max="11" width="17.375" style="248" customWidth="1"/>
    <col min="12" max="12" width="9.875" style="248" customWidth="1"/>
    <col min="13" max="13" width="5.875" style="248" customWidth="1"/>
    <col min="14" max="16384" width="9.125" style="248" customWidth="1"/>
  </cols>
  <sheetData>
    <row r="1" spans="1:7" ht="15">
      <c r="A1" s="254"/>
      <c r="B1" s="254"/>
      <c r="C1" s="254"/>
      <c r="D1" s="254"/>
      <c r="E1" s="254"/>
      <c r="F1" s="254"/>
      <c r="G1" s="254"/>
    </row>
    <row r="2" spans="1:7" ht="15">
      <c r="A2" s="316" t="s">
        <v>56</v>
      </c>
      <c r="B2" s="316"/>
      <c r="C2" s="316"/>
      <c r="D2" s="316"/>
      <c r="E2" s="316"/>
      <c r="F2" s="316"/>
      <c r="G2" s="316"/>
    </row>
    <row r="3" spans="1:7" ht="15">
      <c r="A3" s="324"/>
      <c r="B3" s="324"/>
      <c r="C3" s="324"/>
      <c r="D3" s="324"/>
      <c r="E3" s="325"/>
      <c r="F3" s="325"/>
      <c r="G3" s="325"/>
    </row>
    <row r="4" spans="1:7" ht="15">
      <c r="A4" s="324"/>
      <c r="B4" s="324"/>
      <c r="C4" s="324"/>
      <c r="D4" s="324"/>
      <c r="E4" s="287" t="s">
        <v>57</v>
      </c>
      <c r="F4" s="287"/>
      <c r="G4" s="287"/>
    </row>
    <row r="5" spans="1:7" ht="15">
      <c r="A5" s="316" t="s">
        <v>58</v>
      </c>
      <c r="B5" s="316"/>
      <c r="C5" s="316"/>
      <c r="D5" s="316"/>
      <c r="E5" s="316"/>
      <c r="F5" s="316"/>
      <c r="G5" s="316"/>
    </row>
    <row r="6" spans="1:7" ht="15">
      <c r="A6" s="316"/>
      <c r="B6" s="316"/>
      <c r="C6" s="316"/>
      <c r="D6" s="316"/>
      <c r="E6" s="316"/>
      <c r="F6" s="316"/>
      <c r="G6" s="316"/>
    </row>
    <row r="7" spans="1:7" ht="15">
      <c r="A7" s="324"/>
      <c r="B7" s="324"/>
      <c r="C7" s="324"/>
      <c r="D7" s="324"/>
      <c r="E7" s="249" t="s">
        <v>476</v>
      </c>
      <c r="F7" s="41" t="s">
        <v>31</v>
      </c>
      <c r="G7" s="42"/>
    </row>
    <row r="8" spans="1:7" ht="31.5" customHeight="1">
      <c r="A8" s="324" t="s">
        <v>62</v>
      </c>
      <c r="B8" s="324"/>
      <c r="C8" s="324"/>
      <c r="D8" s="324"/>
      <c r="E8" s="324"/>
      <c r="F8" s="324"/>
      <c r="G8" s="324"/>
    </row>
    <row r="9" spans="1:7" ht="19.5" customHeight="1">
      <c r="A9" s="324"/>
      <c r="B9" s="324"/>
      <c r="C9" s="324"/>
      <c r="D9" s="324"/>
      <c r="E9" s="324"/>
      <c r="F9" s="324"/>
      <c r="G9" s="324"/>
    </row>
    <row r="10" spans="1:10" ht="31.5" customHeight="1">
      <c r="A10" s="293" t="s">
        <v>23</v>
      </c>
      <c r="B10" s="293"/>
      <c r="C10" s="292" t="s">
        <v>512</v>
      </c>
      <c r="D10" s="292"/>
      <c r="E10" s="292"/>
      <c r="F10" s="292"/>
      <c r="G10" s="292"/>
      <c r="H10" s="292"/>
      <c r="I10" s="126"/>
      <c r="J10" s="126"/>
    </row>
    <row r="11" spans="1:8" ht="26.25" customHeight="1">
      <c r="A11" s="293" t="s">
        <v>24</v>
      </c>
      <c r="B11" s="293"/>
      <c r="C11" s="292" t="s">
        <v>512</v>
      </c>
      <c r="D11" s="292"/>
      <c r="E11" s="292"/>
      <c r="F11" s="292"/>
      <c r="G11" s="292"/>
      <c r="H11" s="292"/>
    </row>
    <row r="12" spans="1:9" ht="15" customHeight="1">
      <c r="A12" s="315" t="s">
        <v>25</v>
      </c>
      <c r="B12" s="315"/>
      <c r="C12" s="293" t="s">
        <v>261</v>
      </c>
      <c r="D12" s="293"/>
      <c r="E12" s="293"/>
      <c r="F12" s="293"/>
      <c r="G12" s="293"/>
      <c r="H12" s="293"/>
      <c r="I12" s="255"/>
    </row>
    <row r="13" spans="1:9" ht="15">
      <c r="A13" s="125"/>
      <c r="B13" s="125"/>
      <c r="C13" s="315"/>
      <c r="D13" s="315"/>
      <c r="E13" s="315"/>
      <c r="F13" s="315"/>
      <c r="G13" s="315"/>
      <c r="I13" s="255"/>
    </row>
    <row r="14" spans="1:9" ht="15">
      <c r="A14" s="315" t="s">
        <v>26</v>
      </c>
      <c r="B14" s="315"/>
      <c r="C14" s="317"/>
      <c r="D14" s="315"/>
      <c r="E14" s="315"/>
      <c r="F14" s="315"/>
      <c r="G14" s="315"/>
      <c r="I14" s="256" t="s">
        <v>162</v>
      </c>
    </row>
    <row r="15" spans="1:7" ht="15">
      <c r="A15" s="316" t="s">
        <v>55</v>
      </c>
      <c r="B15" s="316"/>
      <c r="C15" s="316"/>
      <c r="D15" s="316"/>
      <c r="E15" s="42" t="s">
        <v>476</v>
      </c>
      <c r="F15" s="41" t="s">
        <v>31</v>
      </c>
      <c r="G15" s="56"/>
    </row>
    <row r="16" spans="1:7" ht="15.75" thickBot="1">
      <c r="A16" s="291"/>
      <c r="B16" s="291"/>
      <c r="C16" s="291"/>
      <c r="D16" s="291"/>
      <c r="E16" s="291"/>
      <c r="F16" s="291"/>
      <c r="G16" s="291"/>
    </row>
    <row r="17" spans="1:10" ht="15" customHeight="1">
      <c r="A17" s="320" t="s">
        <v>59</v>
      </c>
      <c r="B17" s="321"/>
      <c r="C17" s="294" t="s">
        <v>60</v>
      </c>
      <c r="D17" s="295"/>
      <c r="E17" s="295"/>
      <c r="F17" s="296"/>
      <c r="G17" s="318" t="s">
        <v>260</v>
      </c>
      <c r="H17" s="300" t="s">
        <v>158</v>
      </c>
      <c r="I17" s="280" t="s">
        <v>159</v>
      </c>
      <c r="J17" s="282" t="s">
        <v>157</v>
      </c>
    </row>
    <row r="18" spans="1:10" ht="39" customHeight="1" thickBot="1">
      <c r="A18" s="322"/>
      <c r="B18" s="323"/>
      <c r="C18" s="297"/>
      <c r="D18" s="298"/>
      <c r="E18" s="298"/>
      <c r="F18" s="299"/>
      <c r="G18" s="319"/>
      <c r="H18" s="301"/>
      <c r="I18" s="281"/>
      <c r="J18" s="283"/>
    </row>
    <row r="19" spans="1:12" ht="15">
      <c r="A19" s="307">
        <v>1</v>
      </c>
      <c r="B19" s="308"/>
      <c r="C19" s="309" t="s">
        <v>261</v>
      </c>
      <c r="D19" s="310"/>
      <c r="E19" s="310"/>
      <c r="F19" s="311"/>
      <c r="G19" s="250">
        <f>'Aprēķins -1'!D29</f>
        <v>0</v>
      </c>
      <c r="H19" s="257" t="e">
        <f>#REF!</f>
        <v>#REF!</v>
      </c>
      <c r="I19" s="258">
        <v>0</v>
      </c>
      <c r="J19" s="259" t="e">
        <f>SUM(H19:I19)</f>
        <v>#REF!</v>
      </c>
      <c r="K19" s="260"/>
      <c r="L19" s="255"/>
    </row>
    <row r="20" spans="1:12" ht="15">
      <c r="A20" s="307">
        <v>2</v>
      </c>
      <c r="B20" s="308"/>
      <c r="C20" s="309" t="s">
        <v>277</v>
      </c>
      <c r="D20" s="310"/>
      <c r="E20" s="310"/>
      <c r="F20" s="311"/>
      <c r="G20" s="250">
        <f>'Aprēķins 2 SM'!D43</f>
        <v>0</v>
      </c>
      <c r="H20" s="257" t="e">
        <f>#REF!</f>
        <v>#REF!</v>
      </c>
      <c r="I20" s="258">
        <v>0</v>
      </c>
      <c r="J20" s="259" t="e">
        <f>SUM(H20:I20)</f>
        <v>#REF!</v>
      </c>
      <c r="K20" s="261"/>
      <c r="L20" s="255"/>
    </row>
    <row r="21" spans="1:12" ht="15.75" thickBot="1">
      <c r="A21" s="302"/>
      <c r="B21" s="303"/>
      <c r="C21" s="304" t="s">
        <v>21</v>
      </c>
      <c r="D21" s="305"/>
      <c r="E21" s="305"/>
      <c r="F21" s="306"/>
      <c r="G21" s="251">
        <f>SUM(G19:G20)</f>
        <v>0</v>
      </c>
      <c r="H21" s="262" t="e">
        <f>SUM(H19:H20)</f>
        <v>#REF!</v>
      </c>
      <c r="I21" s="263">
        <f>SUM(I19:I20)</f>
        <v>0</v>
      </c>
      <c r="J21" s="259" t="e">
        <f>SUM(H21:I21)</f>
        <v>#REF!</v>
      </c>
      <c r="K21" s="264"/>
      <c r="L21" s="255"/>
    </row>
    <row r="22" spans="1:12" ht="15">
      <c r="A22" s="291"/>
      <c r="B22" s="291"/>
      <c r="C22" s="291"/>
      <c r="D22" s="291"/>
      <c r="E22" s="291"/>
      <c r="F22" s="291"/>
      <c r="G22" s="291"/>
      <c r="I22" s="255"/>
      <c r="L22" s="255"/>
    </row>
    <row r="23" spans="1:12" ht="15.75" thickBot="1">
      <c r="A23" s="443" t="s">
        <v>674</v>
      </c>
      <c r="B23" s="444"/>
      <c r="C23" s="444"/>
      <c r="D23" s="444"/>
      <c r="E23" s="444"/>
      <c r="F23" s="445"/>
      <c r="G23" s="252">
        <f>G21*3%</f>
        <v>0</v>
      </c>
      <c r="L23" s="255"/>
    </row>
    <row r="24" spans="1:13" ht="15.75" thickBot="1">
      <c r="A24" s="284" t="s">
        <v>21</v>
      </c>
      <c r="B24" s="285"/>
      <c r="C24" s="285"/>
      <c r="D24" s="285"/>
      <c r="E24" s="285"/>
      <c r="F24" s="286"/>
      <c r="G24" s="253">
        <f>G21+G23</f>
        <v>0</v>
      </c>
      <c r="L24" s="265"/>
      <c r="M24" s="266"/>
    </row>
    <row r="25" spans="1:12" ht="15">
      <c r="A25" s="288" t="s">
        <v>293</v>
      </c>
      <c r="B25" s="289"/>
      <c r="C25" s="289"/>
      <c r="D25" s="289"/>
      <c r="E25" s="289"/>
      <c r="F25" s="290"/>
      <c r="G25" s="252">
        <f>G24*21%</f>
        <v>0</v>
      </c>
      <c r="L25" s="255"/>
    </row>
    <row r="26" spans="1:11" ht="15">
      <c r="A26" s="284" t="s">
        <v>61</v>
      </c>
      <c r="B26" s="285"/>
      <c r="C26" s="285"/>
      <c r="D26" s="285"/>
      <c r="E26" s="285"/>
      <c r="F26" s="286"/>
      <c r="G26" s="253">
        <f>SUM(G24:G25)</f>
        <v>0</v>
      </c>
      <c r="K26" s="267"/>
    </row>
    <row r="27" spans="1:7" ht="25.5" customHeight="1">
      <c r="A27" s="287"/>
      <c r="B27" s="287"/>
      <c r="C27" s="287"/>
      <c r="D27" s="287"/>
      <c r="E27" s="287"/>
      <c r="F27" s="287"/>
      <c r="G27" s="287"/>
    </row>
    <row r="28" spans="1:10" s="268" customFormat="1" ht="15">
      <c r="A28" s="312" t="s">
        <v>52</v>
      </c>
      <c r="B28" s="312"/>
      <c r="C28" s="313"/>
      <c r="D28" s="313"/>
      <c r="E28" s="313"/>
      <c r="F28" s="312"/>
      <c r="G28" s="312"/>
      <c r="H28" s="312"/>
      <c r="I28" s="312"/>
      <c r="J28" s="312"/>
    </row>
    <row r="29" spans="1:10" s="268" customFormat="1" ht="15">
      <c r="A29" s="312"/>
      <c r="B29" s="312"/>
      <c r="C29" s="314" t="s">
        <v>53</v>
      </c>
      <c r="D29" s="314"/>
      <c r="E29" s="314"/>
      <c r="F29" s="312"/>
      <c r="G29" s="312"/>
      <c r="H29" s="312"/>
      <c r="I29" s="312"/>
      <c r="J29" s="312"/>
    </row>
    <row r="30" spans="1:10" s="268" customFormat="1" ht="15">
      <c r="A30" s="312"/>
      <c r="B30" s="312"/>
      <c r="C30" s="312"/>
      <c r="D30" s="312"/>
      <c r="E30" s="312"/>
      <c r="F30" s="312"/>
      <c r="G30" s="312"/>
      <c r="H30" s="312"/>
      <c r="I30" s="312"/>
      <c r="J30" s="312"/>
    </row>
    <row r="31" spans="1:10" s="268" customFormat="1" ht="15">
      <c r="A31" s="312" t="s">
        <v>54</v>
      </c>
      <c r="B31" s="312"/>
      <c r="C31" s="279"/>
      <c r="D31" s="312"/>
      <c r="E31" s="312"/>
      <c r="F31" s="312"/>
      <c r="G31" s="312"/>
      <c r="H31" s="312"/>
      <c r="I31" s="312"/>
      <c r="J31" s="312"/>
    </row>
    <row r="32" spans="1:7" ht="15">
      <c r="A32" s="291"/>
      <c r="B32" s="291"/>
      <c r="C32" s="316"/>
      <c r="D32" s="316"/>
      <c r="E32" s="316"/>
      <c r="F32" s="316"/>
      <c r="G32" s="316"/>
    </row>
    <row r="33" spans="1:7" ht="15">
      <c r="A33" s="291"/>
      <c r="B33" s="291"/>
      <c r="C33" s="291"/>
      <c r="D33" s="291"/>
      <c r="E33" s="291"/>
      <c r="F33" s="291"/>
      <c r="G33" s="291"/>
    </row>
    <row r="34" spans="1:7" ht="15">
      <c r="A34" s="291"/>
      <c r="B34" s="291"/>
      <c r="C34" s="41"/>
      <c r="D34" s="291"/>
      <c r="E34" s="291"/>
      <c r="F34" s="291"/>
      <c r="G34" s="291"/>
    </row>
    <row r="35" spans="1:7" ht="15">
      <c r="A35" s="291"/>
      <c r="B35" s="291"/>
      <c r="C35" s="291"/>
      <c r="D35" s="291"/>
      <c r="E35" s="291"/>
      <c r="F35" s="291"/>
      <c r="G35" s="291"/>
    </row>
    <row r="36" spans="1:7" ht="15">
      <c r="A36" s="315"/>
      <c r="B36" s="315"/>
      <c r="C36" s="315"/>
      <c r="D36" s="315"/>
      <c r="E36" s="315"/>
      <c r="F36" s="315"/>
      <c r="G36" s="315"/>
    </row>
    <row r="37" spans="1:7" ht="15">
      <c r="A37" s="291"/>
      <c r="B37" s="291"/>
      <c r="C37" s="291"/>
      <c r="D37" s="291"/>
      <c r="E37" s="291"/>
      <c r="F37" s="291"/>
      <c r="G37" s="291"/>
    </row>
    <row r="38" spans="1:7" ht="15">
      <c r="A38" s="291"/>
      <c r="B38" s="291"/>
      <c r="C38" s="291"/>
      <c r="D38" s="291"/>
      <c r="E38" s="291"/>
      <c r="F38" s="291"/>
      <c r="G38" s="291"/>
    </row>
    <row r="39" spans="1:7" ht="15">
      <c r="A39" s="254"/>
      <c r="B39" s="254"/>
      <c r="C39" s="254"/>
      <c r="D39" s="254"/>
      <c r="E39" s="254"/>
      <c r="F39" s="254"/>
      <c r="G39" s="254"/>
    </row>
    <row r="40" spans="1:7" ht="15">
      <c r="A40" s="254"/>
      <c r="B40" s="254"/>
      <c r="C40" s="254"/>
      <c r="D40" s="254"/>
      <c r="E40" s="254"/>
      <c r="F40" s="254"/>
      <c r="G40" s="254"/>
    </row>
    <row r="41" spans="1:7" ht="15">
      <c r="A41" s="254"/>
      <c r="B41" s="254"/>
      <c r="C41" s="254"/>
      <c r="D41" s="254"/>
      <c r="E41" s="254"/>
      <c r="F41" s="254"/>
      <c r="G41" s="254"/>
    </row>
    <row r="42" spans="1:7" ht="15">
      <c r="A42" s="254"/>
      <c r="B42" s="254"/>
      <c r="C42" s="254"/>
      <c r="D42" s="254"/>
      <c r="E42" s="254"/>
      <c r="F42" s="254"/>
      <c r="G42" s="254"/>
    </row>
    <row r="43" spans="1:7" ht="15">
      <c r="A43" s="254"/>
      <c r="B43" s="254"/>
      <c r="C43" s="254"/>
      <c r="D43" s="254"/>
      <c r="E43" s="254"/>
      <c r="F43" s="254"/>
      <c r="G43" s="254"/>
    </row>
    <row r="44" spans="1:7" ht="15">
      <c r="A44" s="254"/>
      <c r="B44" s="254"/>
      <c r="C44" s="254"/>
      <c r="D44" s="254"/>
      <c r="E44" s="254"/>
      <c r="F44" s="254"/>
      <c r="G44" s="254"/>
    </row>
    <row r="45" spans="1:7" ht="15">
      <c r="A45" s="254"/>
      <c r="B45" s="254"/>
      <c r="C45" s="254"/>
      <c r="D45" s="254"/>
      <c r="E45" s="254"/>
      <c r="F45" s="254"/>
      <c r="G45" s="254"/>
    </row>
    <row r="46" spans="1:7" ht="15">
      <c r="A46" s="254"/>
      <c r="B46" s="254"/>
      <c r="C46" s="254"/>
      <c r="D46" s="254"/>
      <c r="E46" s="254"/>
      <c r="F46" s="254"/>
      <c r="G46" s="254"/>
    </row>
    <row r="47" spans="1:7" ht="15">
      <c r="A47" s="254"/>
      <c r="B47" s="254"/>
      <c r="C47" s="254"/>
      <c r="D47" s="254"/>
      <c r="E47" s="254"/>
      <c r="F47" s="254"/>
      <c r="G47" s="254"/>
    </row>
    <row r="48" spans="1:7" ht="15">
      <c r="A48" s="254"/>
      <c r="B48" s="254"/>
      <c r="C48" s="254"/>
      <c r="D48" s="254"/>
      <c r="E48" s="254"/>
      <c r="F48" s="254"/>
      <c r="G48" s="254"/>
    </row>
    <row r="49" spans="1:7" ht="15">
      <c r="A49" s="254"/>
      <c r="B49" s="254"/>
      <c r="C49" s="254"/>
      <c r="D49" s="254"/>
      <c r="E49" s="254"/>
      <c r="F49" s="254"/>
      <c r="G49" s="254"/>
    </row>
    <row r="50" spans="1:7" ht="15">
      <c r="A50" s="254"/>
      <c r="B50" s="254"/>
      <c r="C50" s="254"/>
      <c r="D50" s="254"/>
      <c r="E50" s="254"/>
      <c r="F50" s="254"/>
      <c r="G50" s="254"/>
    </row>
    <row r="51" spans="1:7" ht="15">
      <c r="A51" s="254"/>
      <c r="B51" s="254"/>
      <c r="C51" s="254"/>
      <c r="D51" s="254"/>
      <c r="E51" s="254"/>
      <c r="F51" s="254"/>
      <c r="G51" s="254"/>
    </row>
    <row r="52" spans="1:7" ht="15">
      <c r="A52" s="254"/>
      <c r="B52" s="254"/>
      <c r="C52" s="254"/>
      <c r="D52" s="254"/>
      <c r="E52" s="254"/>
      <c r="F52" s="254"/>
      <c r="G52" s="254"/>
    </row>
    <row r="53" spans="1:7" ht="15">
      <c r="A53" s="254"/>
      <c r="B53" s="254"/>
      <c r="C53" s="254"/>
      <c r="D53" s="254"/>
      <c r="E53" s="254"/>
      <c r="F53" s="254"/>
      <c r="G53" s="254"/>
    </row>
    <row r="54" spans="1:7" ht="15">
      <c r="A54" s="254"/>
      <c r="B54" s="254"/>
      <c r="C54" s="254"/>
      <c r="D54" s="254"/>
      <c r="E54" s="254"/>
      <c r="F54" s="254"/>
      <c r="G54" s="254"/>
    </row>
    <row r="55" spans="1:7" ht="15">
      <c r="A55" s="254"/>
      <c r="B55" s="254"/>
      <c r="C55" s="254"/>
      <c r="D55" s="254"/>
      <c r="E55" s="254"/>
      <c r="F55" s="254"/>
      <c r="G55" s="254"/>
    </row>
    <row r="56" spans="1:7" ht="15">
      <c r="A56" s="254"/>
      <c r="B56" s="254"/>
      <c r="C56" s="254"/>
      <c r="D56" s="254"/>
      <c r="E56" s="254"/>
      <c r="F56" s="254"/>
      <c r="G56" s="254"/>
    </row>
    <row r="57" spans="1:7" ht="15">
      <c r="A57" s="254"/>
      <c r="B57" s="254"/>
      <c r="C57" s="254"/>
      <c r="D57" s="254"/>
      <c r="E57" s="254"/>
      <c r="F57" s="254"/>
      <c r="G57" s="254"/>
    </row>
    <row r="58" spans="1:7" ht="15">
      <c r="A58" s="254"/>
      <c r="B58" s="254"/>
      <c r="C58" s="254"/>
      <c r="D58" s="254"/>
      <c r="E58" s="254"/>
      <c r="F58" s="254"/>
      <c r="G58" s="254"/>
    </row>
    <row r="59" spans="1:7" ht="15">
      <c r="A59" s="254"/>
      <c r="B59" s="254"/>
      <c r="C59" s="254"/>
      <c r="D59" s="254"/>
      <c r="E59" s="254"/>
      <c r="F59" s="254"/>
      <c r="G59" s="254"/>
    </row>
    <row r="60" spans="1:7" ht="15">
      <c r="A60" s="254"/>
      <c r="B60" s="254"/>
      <c r="C60" s="254"/>
      <c r="D60" s="254"/>
      <c r="E60" s="254"/>
      <c r="F60" s="254"/>
      <c r="G60" s="254"/>
    </row>
    <row r="61" spans="1:7" ht="15">
      <c r="A61" s="254"/>
      <c r="B61" s="254"/>
      <c r="C61" s="254"/>
      <c r="D61" s="254"/>
      <c r="E61" s="254"/>
      <c r="F61" s="254"/>
      <c r="G61" s="254"/>
    </row>
  </sheetData>
  <sheetProtection/>
  <mergeCells count="57">
    <mergeCell ref="A5:G6"/>
    <mergeCell ref="A7:D7"/>
    <mergeCell ref="A8:G8"/>
    <mergeCell ref="A9:G9"/>
    <mergeCell ref="A11:B11"/>
    <mergeCell ref="A16:G16"/>
    <mergeCell ref="C13:G13"/>
    <mergeCell ref="A12:B12"/>
    <mergeCell ref="A15:D15"/>
    <mergeCell ref="A14:B14"/>
    <mergeCell ref="C14:G14"/>
    <mergeCell ref="G17:G18"/>
    <mergeCell ref="A17:B18"/>
    <mergeCell ref="C20:F20"/>
    <mergeCell ref="A2:G2"/>
    <mergeCell ref="A3:D3"/>
    <mergeCell ref="E3:G3"/>
    <mergeCell ref="A4:D4"/>
    <mergeCell ref="E4:G4"/>
    <mergeCell ref="A10:B10"/>
    <mergeCell ref="A38:G38"/>
    <mergeCell ref="A35:G35"/>
    <mergeCell ref="A37:G37"/>
    <mergeCell ref="A36:G36"/>
    <mergeCell ref="A32:B32"/>
    <mergeCell ref="C32:G32"/>
    <mergeCell ref="A34:B34"/>
    <mergeCell ref="D34:G34"/>
    <mergeCell ref="A33:G33"/>
    <mergeCell ref="A31:B31"/>
    <mergeCell ref="D31:J31"/>
    <mergeCell ref="A30:J30"/>
    <mergeCell ref="A28:B28"/>
    <mergeCell ref="C28:E28"/>
    <mergeCell ref="F28:G28"/>
    <mergeCell ref="A29:B29"/>
    <mergeCell ref="C29:E29"/>
    <mergeCell ref="F29:J29"/>
    <mergeCell ref="H28:J28"/>
    <mergeCell ref="C10:H10"/>
    <mergeCell ref="C11:H11"/>
    <mergeCell ref="C12:H12"/>
    <mergeCell ref="C17:F18"/>
    <mergeCell ref="H17:H18"/>
    <mergeCell ref="A21:B21"/>
    <mergeCell ref="C21:F21"/>
    <mergeCell ref="A20:B20"/>
    <mergeCell ref="A19:B19"/>
    <mergeCell ref="C19:F19"/>
    <mergeCell ref="I17:I18"/>
    <mergeCell ref="J17:J18"/>
    <mergeCell ref="A24:F24"/>
    <mergeCell ref="A27:G27"/>
    <mergeCell ref="A25:F25"/>
    <mergeCell ref="A22:G22"/>
    <mergeCell ref="A23:F23"/>
    <mergeCell ref="A26:F26"/>
  </mergeCells>
  <printOptions gridLines="1"/>
  <pageMargins left="0.55" right="0.2" top="1" bottom="1" header="0.5" footer="0.5"/>
  <pageSetup fitToHeight="1" fitToWidth="1" horizontalDpi="300" verticalDpi="300" orientation="portrait" paperSize="9" scale="87" r:id="rId1"/>
  <colBreaks count="1" manualBreakCount="1">
    <brk id="7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SheetLayoutView="100" zoomScalePageLayoutView="0" workbookViewId="0" topLeftCell="A55">
      <selection activeCell="A63" sqref="A63:IV66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9.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4.37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  <col min="16" max="16" width="11.375" style="0" customWidth="1"/>
  </cols>
  <sheetData>
    <row r="1" s="432" customFormat="1" ht="15">
      <c r="A1" s="432" t="s">
        <v>354</v>
      </c>
    </row>
    <row r="2" spans="1:15" ht="14.25">
      <c r="A2" s="404" t="s">
        <v>355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356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P61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304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325</v>
      </c>
      <c r="D14" s="103" t="s">
        <v>10</v>
      </c>
      <c r="E14" s="103">
        <v>7</v>
      </c>
      <c r="F14" s="106"/>
      <c r="G14" s="107"/>
      <c r="H14" s="86">
        <f>G14*F14</f>
        <v>0</v>
      </c>
      <c r="I14" s="86"/>
      <c r="J14" s="86"/>
      <c r="K14" s="86">
        <f>J14+I14+H14</f>
        <v>0</v>
      </c>
      <c r="L14" s="108">
        <f>F14*E14</f>
        <v>0</v>
      </c>
      <c r="M14" s="86">
        <f>H14*E14</f>
        <v>0</v>
      </c>
      <c r="N14" s="86">
        <f>I14*E14</f>
        <v>0</v>
      </c>
      <c r="O14" s="86">
        <f>J14*E14</f>
        <v>0</v>
      </c>
      <c r="P14" s="86">
        <f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305</v>
      </c>
      <c r="D15" s="103" t="s">
        <v>10</v>
      </c>
      <c r="E15" s="103">
        <v>3</v>
      </c>
      <c r="F15" s="106"/>
      <c r="G15" s="107"/>
      <c r="H15" s="86">
        <f>G15*F15</f>
        <v>0</v>
      </c>
      <c r="I15" s="86"/>
      <c r="J15" s="86"/>
      <c r="K15" s="86">
        <f>J15+I15+H15</f>
        <v>0</v>
      </c>
      <c r="L15" s="108">
        <f>F15*E15</f>
        <v>0</v>
      </c>
      <c r="M15" s="86">
        <f>H15*E15</f>
        <v>0</v>
      </c>
      <c r="N15" s="86">
        <f>I15*E15</f>
        <v>0</v>
      </c>
      <c r="O15" s="86">
        <f>J15*E15</f>
        <v>0</v>
      </c>
      <c r="P15" s="86">
        <f>O15+N15+M15</f>
        <v>0</v>
      </c>
      <c r="S15" s="114"/>
      <c r="T15" s="114"/>
    </row>
    <row r="16" spans="1:20" s="75" customFormat="1" ht="12">
      <c r="A16" s="103" t="s">
        <v>513</v>
      </c>
      <c r="B16" s="104"/>
      <c r="C16" s="105" t="s">
        <v>306</v>
      </c>
      <c r="D16" s="88" t="s">
        <v>10</v>
      </c>
      <c r="E16" s="103">
        <v>5</v>
      </c>
      <c r="F16" s="109"/>
      <c r="G16" s="107"/>
      <c r="H16" s="86">
        <f aca="true" t="shared" si="0" ref="H16:H57">G16*F16</f>
        <v>0</v>
      </c>
      <c r="I16" s="86"/>
      <c r="J16" s="86"/>
      <c r="K16" s="86">
        <f aca="true" t="shared" si="1" ref="K16:K57">J16+I16+H16</f>
        <v>0</v>
      </c>
      <c r="L16" s="108">
        <f aca="true" t="shared" si="2" ref="L16:L57">F16*E16</f>
        <v>0</v>
      </c>
      <c r="M16" s="86">
        <f aca="true" t="shared" si="3" ref="M16:M57">H16*E16</f>
        <v>0</v>
      </c>
      <c r="N16" s="86">
        <f aca="true" t="shared" si="4" ref="N16:N57">I16*E16</f>
        <v>0</v>
      </c>
      <c r="O16" s="86">
        <f aca="true" t="shared" si="5" ref="O16:O57">J16*E16</f>
        <v>0</v>
      </c>
      <c r="P16" s="86">
        <f aca="true" t="shared" si="6" ref="P16:P57">O16+N16+M16</f>
        <v>0</v>
      </c>
      <c r="S16" s="114"/>
      <c r="T16" s="114"/>
    </row>
    <row r="17" spans="1:20" s="75" customFormat="1" ht="12">
      <c r="A17" s="103" t="s">
        <v>514</v>
      </c>
      <c r="B17" s="104"/>
      <c r="C17" s="105" t="s">
        <v>307</v>
      </c>
      <c r="D17" s="103" t="s">
        <v>10</v>
      </c>
      <c r="E17" s="103">
        <v>4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>H17*E17</f>
        <v>0</v>
      </c>
      <c r="N17" s="86">
        <f t="shared" si="4"/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105" t="s">
        <v>357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>J18+I18+H18</f>
        <v>0</v>
      </c>
      <c r="L18" s="108">
        <f t="shared" si="2"/>
        <v>0</v>
      </c>
      <c r="M18" s="86">
        <f t="shared" si="3"/>
        <v>0</v>
      </c>
      <c r="N18" s="86">
        <f>I18*E18</f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48">
      <c r="A19" s="103" t="s">
        <v>516</v>
      </c>
      <c r="B19" s="104"/>
      <c r="C19" s="105" t="s">
        <v>347</v>
      </c>
      <c r="D19" s="103" t="s">
        <v>308</v>
      </c>
      <c r="E19" s="103">
        <v>1</v>
      </c>
      <c r="F19" s="109"/>
      <c r="G19" s="107"/>
      <c r="H19" s="86">
        <f>G19*F19</f>
        <v>0</v>
      </c>
      <c r="I19" s="86"/>
      <c r="J19" s="86"/>
      <c r="K19" s="86">
        <f>J19+I19+H19</f>
        <v>0</v>
      </c>
      <c r="L19" s="108">
        <f>F19*E19</f>
        <v>0</v>
      </c>
      <c r="M19" s="86">
        <f>H19*E19</f>
        <v>0</v>
      </c>
      <c r="N19" s="86">
        <f>I19*E19</f>
        <v>0</v>
      </c>
      <c r="O19" s="86">
        <f>J19*E19</f>
        <v>0</v>
      </c>
      <c r="P19" s="86">
        <f>O19+N19+M19</f>
        <v>0</v>
      </c>
      <c r="S19" s="114"/>
      <c r="T19" s="114"/>
    </row>
    <row r="20" spans="1:20" s="75" customFormat="1" ht="24">
      <c r="A20" s="103" t="s">
        <v>517</v>
      </c>
      <c r="B20" s="104"/>
      <c r="C20" s="105" t="s">
        <v>646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05" t="s">
        <v>652</v>
      </c>
      <c r="D21" s="103" t="s">
        <v>308</v>
      </c>
      <c r="E21" s="103">
        <v>1</v>
      </c>
      <c r="F21" s="109"/>
      <c r="G21" s="107"/>
      <c r="H21" s="86">
        <f>G21*F21</f>
        <v>0</v>
      </c>
      <c r="I21" s="86"/>
      <c r="J21" s="86"/>
      <c r="K21" s="86">
        <f>J21+I21+H21</f>
        <v>0</v>
      </c>
      <c r="L21" s="108">
        <f>F21*E21</f>
        <v>0</v>
      </c>
      <c r="M21" s="86">
        <f>H21*E21</f>
        <v>0</v>
      </c>
      <c r="N21" s="86">
        <f>I21*E21</f>
        <v>0</v>
      </c>
      <c r="O21" s="86">
        <f>J21*E21</f>
        <v>0</v>
      </c>
      <c r="P21" s="86">
        <f>O21+N21+M21</f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349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651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653</v>
      </c>
      <c r="D24" s="103" t="s">
        <v>309</v>
      </c>
      <c r="E24" s="103">
        <v>1</v>
      </c>
      <c r="F24" s="109"/>
      <c r="G24" s="107"/>
      <c r="H24" s="86">
        <f>G24*F24</f>
        <v>0</v>
      </c>
      <c r="I24" s="86"/>
      <c r="J24" s="86"/>
      <c r="K24" s="86">
        <f>J24+I24+H24</f>
        <v>0</v>
      </c>
      <c r="L24" s="108">
        <f>F24*E24</f>
        <v>0</v>
      </c>
      <c r="M24" s="86">
        <f>H24*E24</f>
        <v>0</v>
      </c>
      <c r="N24" s="86">
        <f>I24*E24</f>
        <v>0</v>
      </c>
      <c r="O24" s="86">
        <f>J24*E24</f>
        <v>0</v>
      </c>
      <c r="P24" s="86">
        <f>O24+N24+M24</f>
        <v>0</v>
      </c>
      <c r="S24" s="114"/>
      <c r="T24" s="114"/>
    </row>
    <row r="25" spans="1:20" s="75" customFormat="1" ht="24">
      <c r="A25" s="103" t="s">
        <v>522</v>
      </c>
      <c r="B25" s="104"/>
      <c r="C25" s="110" t="s">
        <v>350</v>
      </c>
      <c r="D25" s="103" t="s">
        <v>308</v>
      </c>
      <c r="E25" s="103">
        <v>1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311</v>
      </c>
      <c r="D26" s="103" t="s">
        <v>308</v>
      </c>
      <c r="E26" s="103">
        <v>1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36">
      <c r="A27" s="103" t="s">
        <v>526</v>
      </c>
      <c r="B27" s="104"/>
      <c r="C27" s="110" t="s">
        <v>331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36">
      <c r="A28" s="103" t="s">
        <v>527</v>
      </c>
      <c r="B28" s="104"/>
      <c r="C28" s="110" t="s">
        <v>332</v>
      </c>
      <c r="D28" s="103" t="s">
        <v>308</v>
      </c>
      <c r="E28" s="103">
        <v>1</v>
      </c>
      <c r="F28" s="109"/>
      <c r="G28" s="107"/>
      <c r="H28" s="86">
        <f>G28*F28</f>
        <v>0</v>
      </c>
      <c r="I28" s="86"/>
      <c r="J28" s="86"/>
      <c r="K28" s="86">
        <f>J28+I28+H28</f>
        <v>0</v>
      </c>
      <c r="L28" s="108">
        <f>F28*E28</f>
        <v>0</v>
      </c>
      <c r="M28" s="86">
        <f>H28*E28</f>
        <v>0</v>
      </c>
      <c r="N28" s="86">
        <f>I28*E28</f>
        <v>0</v>
      </c>
      <c r="O28" s="86">
        <f>J28*E28</f>
        <v>0</v>
      </c>
      <c r="P28" s="86">
        <f>O28+N28+M28</f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360</v>
      </c>
      <c r="D29" s="103" t="s">
        <v>309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333</v>
      </c>
      <c r="D30" s="103" t="s">
        <v>309</v>
      </c>
      <c r="E30" s="103">
        <v>1</v>
      </c>
      <c r="F30" s="109"/>
      <c r="G30" s="107"/>
      <c r="H30" s="86">
        <f>G30*F30</f>
        <v>0</v>
      </c>
      <c r="I30" s="86"/>
      <c r="J30" s="86"/>
      <c r="K30" s="86">
        <f>J30+I30+H30</f>
        <v>0</v>
      </c>
      <c r="L30" s="108">
        <f>F30*E30</f>
        <v>0</v>
      </c>
      <c r="M30" s="86">
        <f>H30*E30</f>
        <v>0</v>
      </c>
      <c r="N30" s="86">
        <f>I30*E30</f>
        <v>0</v>
      </c>
      <c r="O30" s="86">
        <f>J30*E30</f>
        <v>0</v>
      </c>
      <c r="P30" s="86">
        <f>O30+N30+M30</f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326</v>
      </c>
      <c r="D31" s="103" t="s">
        <v>308</v>
      </c>
      <c r="E31" s="103">
        <v>4</v>
      </c>
      <c r="F31" s="109"/>
      <c r="G31" s="107"/>
      <c r="H31" s="86">
        <f t="shared" si="0"/>
        <v>0</v>
      </c>
      <c r="I31" s="86"/>
      <c r="J31" s="86"/>
      <c r="K31" s="86">
        <f t="shared" si="1"/>
        <v>0</v>
      </c>
      <c r="L31" s="108">
        <f t="shared" si="2"/>
        <v>0</v>
      </c>
      <c r="M31" s="86">
        <f t="shared" si="3"/>
        <v>0</v>
      </c>
      <c r="N31" s="86">
        <f t="shared" si="4"/>
        <v>0</v>
      </c>
      <c r="O31" s="86">
        <f t="shared" si="5"/>
        <v>0</v>
      </c>
      <c r="P31" s="86">
        <f t="shared" si="6"/>
        <v>0</v>
      </c>
      <c r="S31" s="114"/>
      <c r="T31" s="114"/>
    </row>
    <row r="32" spans="1:20" s="75" customFormat="1" ht="12">
      <c r="A32" s="103" t="s">
        <v>531</v>
      </c>
      <c r="B32" s="104"/>
      <c r="C32" s="110" t="s">
        <v>325</v>
      </c>
      <c r="D32" s="103" t="s">
        <v>308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12">
      <c r="A33" s="103" t="s">
        <v>532</v>
      </c>
      <c r="B33" s="104"/>
      <c r="C33" s="110" t="s">
        <v>305</v>
      </c>
      <c r="D33" s="103" t="s">
        <v>308</v>
      </c>
      <c r="E33" s="103">
        <v>2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12">
      <c r="A34" s="103" t="s">
        <v>533</v>
      </c>
      <c r="B34" s="104"/>
      <c r="C34" s="110" t="s">
        <v>306</v>
      </c>
      <c r="D34" s="103" t="s">
        <v>308</v>
      </c>
      <c r="E34" s="103">
        <v>4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12">
      <c r="A35" s="103" t="s">
        <v>534</v>
      </c>
      <c r="B35" s="104"/>
      <c r="C35" s="110" t="s">
        <v>307</v>
      </c>
      <c r="D35" s="103" t="s">
        <v>308</v>
      </c>
      <c r="E35" s="103">
        <v>9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24">
      <c r="A36" s="103" t="s">
        <v>535</v>
      </c>
      <c r="B36" s="104"/>
      <c r="C36" s="273" t="s">
        <v>661</v>
      </c>
      <c r="D36" s="103" t="s">
        <v>308</v>
      </c>
      <c r="E36" s="103">
        <v>1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5" customFormat="1" ht="36">
      <c r="A37" s="103" t="s">
        <v>536</v>
      </c>
      <c r="B37" s="104"/>
      <c r="C37" s="110" t="s">
        <v>313</v>
      </c>
      <c r="D37" s="103" t="s">
        <v>308</v>
      </c>
      <c r="E37" s="103">
        <v>2</v>
      </c>
      <c r="F37" s="109"/>
      <c r="G37" s="107"/>
      <c r="H37" s="86">
        <f t="shared" si="0"/>
        <v>0</v>
      </c>
      <c r="I37" s="86"/>
      <c r="J37" s="86"/>
      <c r="K37" s="86">
        <f t="shared" si="1"/>
        <v>0</v>
      </c>
      <c r="L37" s="108">
        <f t="shared" si="2"/>
        <v>0</v>
      </c>
      <c r="M37" s="86">
        <f t="shared" si="3"/>
        <v>0</v>
      </c>
      <c r="N37" s="86">
        <f t="shared" si="4"/>
        <v>0</v>
      </c>
      <c r="O37" s="86">
        <f t="shared" si="5"/>
        <v>0</v>
      </c>
      <c r="P37" s="86">
        <f t="shared" si="6"/>
        <v>0</v>
      </c>
      <c r="S37" s="114"/>
      <c r="T37" s="114"/>
    </row>
    <row r="38" spans="1:20" s="75" customFormat="1" ht="12">
      <c r="A38" s="103" t="s">
        <v>537</v>
      </c>
      <c r="B38" s="104"/>
      <c r="C38" s="110" t="s">
        <v>305</v>
      </c>
      <c r="D38" s="103" t="s">
        <v>308</v>
      </c>
      <c r="E38" s="103">
        <v>2</v>
      </c>
      <c r="F38" s="109"/>
      <c r="G38" s="107"/>
      <c r="H38" s="86">
        <f t="shared" si="0"/>
        <v>0</v>
      </c>
      <c r="I38" s="86"/>
      <c r="J38" s="86"/>
      <c r="K38" s="86">
        <f t="shared" si="1"/>
        <v>0</v>
      </c>
      <c r="L38" s="108">
        <f t="shared" si="2"/>
        <v>0</v>
      </c>
      <c r="M38" s="86">
        <f t="shared" si="3"/>
        <v>0</v>
      </c>
      <c r="N38" s="86">
        <f t="shared" si="4"/>
        <v>0</v>
      </c>
      <c r="O38" s="86">
        <f t="shared" si="5"/>
        <v>0</v>
      </c>
      <c r="P38" s="86">
        <f t="shared" si="6"/>
        <v>0</v>
      </c>
      <c r="S38" s="114"/>
      <c r="T38" s="114"/>
    </row>
    <row r="39" spans="1:20" s="75" customFormat="1" ht="12">
      <c r="A39" s="103" t="s">
        <v>538</v>
      </c>
      <c r="B39" s="104"/>
      <c r="C39" s="110" t="s">
        <v>306</v>
      </c>
      <c r="D39" s="103" t="s">
        <v>308</v>
      </c>
      <c r="E39" s="103">
        <v>1</v>
      </c>
      <c r="F39" s="109"/>
      <c r="G39" s="107"/>
      <c r="H39" s="86">
        <f t="shared" si="0"/>
        <v>0</v>
      </c>
      <c r="I39" s="86"/>
      <c r="J39" s="86"/>
      <c r="K39" s="86">
        <f t="shared" si="1"/>
        <v>0</v>
      </c>
      <c r="L39" s="108">
        <f t="shared" si="2"/>
        <v>0</v>
      </c>
      <c r="M39" s="86">
        <f t="shared" si="3"/>
        <v>0</v>
      </c>
      <c r="N39" s="86">
        <f t="shared" si="4"/>
        <v>0</v>
      </c>
      <c r="O39" s="86">
        <f t="shared" si="5"/>
        <v>0</v>
      </c>
      <c r="P39" s="86">
        <f t="shared" si="6"/>
        <v>0</v>
      </c>
      <c r="S39" s="114"/>
      <c r="T39" s="114"/>
    </row>
    <row r="40" spans="1:20" s="75" customFormat="1" ht="24">
      <c r="A40" s="103" t="s">
        <v>539</v>
      </c>
      <c r="B40" s="104"/>
      <c r="C40" s="110" t="s">
        <v>334</v>
      </c>
      <c r="D40" s="103" t="s">
        <v>308</v>
      </c>
      <c r="E40" s="103">
        <v>2</v>
      </c>
      <c r="F40" s="109"/>
      <c r="G40" s="107"/>
      <c r="H40" s="86">
        <f t="shared" si="0"/>
        <v>0</v>
      </c>
      <c r="I40" s="86"/>
      <c r="J40" s="86"/>
      <c r="K40" s="86">
        <f t="shared" si="1"/>
        <v>0</v>
      </c>
      <c r="L40" s="108">
        <f t="shared" si="2"/>
        <v>0</v>
      </c>
      <c r="M40" s="86">
        <f t="shared" si="3"/>
        <v>0</v>
      </c>
      <c r="N40" s="86">
        <f t="shared" si="4"/>
        <v>0</v>
      </c>
      <c r="O40" s="86">
        <f t="shared" si="5"/>
        <v>0</v>
      </c>
      <c r="P40" s="86">
        <f t="shared" si="6"/>
        <v>0</v>
      </c>
      <c r="S40" s="114"/>
      <c r="T40" s="114"/>
    </row>
    <row r="41" spans="1:20" s="75" customFormat="1" ht="36">
      <c r="A41" s="103" t="s">
        <v>540</v>
      </c>
      <c r="B41" s="104"/>
      <c r="C41" s="110" t="s">
        <v>315</v>
      </c>
      <c r="D41" s="103" t="s">
        <v>308</v>
      </c>
      <c r="E41" s="103">
        <v>2</v>
      </c>
      <c r="F41" s="109"/>
      <c r="G41" s="107"/>
      <c r="H41" s="86">
        <f t="shared" si="0"/>
        <v>0</v>
      </c>
      <c r="I41" s="86"/>
      <c r="J41" s="86"/>
      <c r="K41" s="86">
        <f t="shared" si="1"/>
        <v>0</v>
      </c>
      <c r="L41" s="108">
        <f t="shared" si="2"/>
        <v>0</v>
      </c>
      <c r="M41" s="86">
        <f t="shared" si="3"/>
        <v>0</v>
      </c>
      <c r="N41" s="86">
        <f t="shared" si="4"/>
        <v>0</v>
      </c>
      <c r="O41" s="86">
        <f t="shared" si="5"/>
        <v>0</v>
      </c>
      <c r="P41" s="86">
        <f t="shared" si="6"/>
        <v>0</v>
      </c>
      <c r="S41" s="114"/>
      <c r="T41" s="114"/>
    </row>
    <row r="42" spans="1:20" s="75" customFormat="1" ht="36">
      <c r="A42" s="103" t="s">
        <v>541</v>
      </c>
      <c r="B42" s="104"/>
      <c r="C42" s="110" t="s">
        <v>335</v>
      </c>
      <c r="D42" s="103" t="s">
        <v>308</v>
      </c>
      <c r="E42" s="103">
        <v>1</v>
      </c>
      <c r="F42" s="109"/>
      <c r="G42" s="107"/>
      <c r="H42" s="86">
        <f t="shared" si="0"/>
        <v>0</v>
      </c>
      <c r="I42" s="86"/>
      <c r="J42" s="86"/>
      <c r="K42" s="86">
        <f t="shared" si="1"/>
        <v>0</v>
      </c>
      <c r="L42" s="108">
        <f t="shared" si="2"/>
        <v>0</v>
      </c>
      <c r="M42" s="86">
        <f t="shared" si="3"/>
        <v>0</v>
      </c>
      <c r="N42" s="86">
        <f t="shared" si="4"/>
        <v>0</v>
      </c>
      <c r="O42" s="86">
        <f t="shared" si="5"/>
        <v>0</v>
      </c>
      <c r="P42" s="86">
        <f t="shared" si="6"/>
        <v>0</v>
      </c>
      <c r="S42" s="114"/>
      <c r="T42" s="114"/>
    </row>
    <row r="43" spans="1:20" s="75" customFormat="1" ht="36">
      <c r="A43" s="103" t="s">
        <v>542</v>
      </c>
      <c r="B43" s="104"/>
      <c r="C43" s="110" t="s">
        <v>336</v>
      </c>
      <c r="D43" s="103" t="s">
        <v>308</v>
      </c>
      <c r="E43" s="103">
        <v>1</v>
      </c>
      <c r="F43" s="109"/>
      <c r="G43" s="107"/>
      <c r="H43" s="86">
        <f>G43*F43</f>
        <v>0</v>
      </c>
      <c r="I43" s="86"/>
      <c r="J43" s="86"/>
      <c r="K43" s="86">
        <f>J43+I43+H43</f>
        <v>0</v>
      </c>
      <c r="L43" s="108">
        <f>F43*E43</f>
        <v>0</v>
      </c>
      <c r="M43" s="86">
        <f>H43*E43</f>
        <v>0</v>
      </c>
      <c r="N43" s="86">
        <f>I43*E43</f>
        <v>0</v>
      </c>
      <c r="O43" s="86">
        <f>J43*E43</f>
        <v>0</v>
      </c>
      <c r="P43" s="86">
        <f>O43+N43+M43</f>
        <v>0</v>
      </c>
      <c r="S43" s="114"/>
      <c r="T43" s="114"/>
    </row>
    <row r="44" spans="1:20" s="75" customFormat="1" ht="36">
      <c r="A44" s="103" t="s">
        <v>543</v>
      </c>
      <c r="B44" s="104"/>
      <c r="C44" s="110" t="s">
        <v>337</v>
      </c>
      <c r="D44" s="103" t="s">
        <v>309</v>
      </c>
      <c r="E44" s="103">
        <v>2</v>
      </c>
      <c r="F44" s="109"/>
      <c r="G44" s="107"/>
      <c r="H44" s="86">
        <f t="shared" si="0"/>
        <v>0</v>
      </c>
      <c r="I44" s="86"/>
      <c r="J44" s="86"/>
      <c r="K44" s="86">
        <f t="shared" si="1"/>
        <v>0</v>
      </c>
      <c r="L44" s="108">
        <f t="shared" si="2"/>
        <v>0</v>
      </c>
      <c r="M44" s="86">
        <f t="shared" si="3"/>
        <v>0</v>
      </c>
      <c r="N44" s="86">
        <f t="shared" si="4"/>
        <v>0</v>
      </c>
      <c r="O44" s="86">
        <f t="shared" si="5"/>
        <v>0</v>
      </c>
      <c r="P44" s="86">
        <f t="shared" si="6"/>
        <v>0</v>
      </c>
      <c r="S44" s="114"/>
      <c r="T44" s="114"/>
    </row>
    <row r="45" spans="1:20" s="75" customFormat="1" ht="36">
      <c r="A45" s="103" t="s">
        <v>544</v>
      </c>
      <c r="B45" s="104"/>
      <c r="C45" s="110" t="s">
        <v>316</v>
      </c>
      <c r="D45" s="103" t="s">
        <v>309</v>
      </c>
      <c r="E45" s="103">
        <v>6</v>
      </c>
      <c r="F45" s="109"/>
      <c r="G45" s="107"/>
      <c r="H45" s="86">
        <f>G45*F45</f>
        <v>0</v>
      </c>
      <c r="I45" s="86"/>
      <c r="J45" s="86"/>
      <c r="K45" s="86">
        <f>J45+I45+H45</f>
        <v>0</v>
      </c>
      <c r="L45" s="108">
        <f>F45*E45</f>
        <v>0</v>
      </c>
      <c r="M45" s="86">
        <f>H45*E45</f>
        <v>0</v>
      </c>
      <c r="N45" s="86">
        <f>I45*E45</f>
        <v>0</v>
      </c>
      <c r="O45" s="86">
        <f>J45*E45</f>
        <v>0</v>
      </c>
      <c r="P45" s="86">
        <f>O45+N45+M45</f>
        <v>0</v>
      </c>
      <c r="S45" s="114"/>
      <c r="T45" s="114"/>
    </row>
    <row r="46" spans="1:20" s="75" customFormat="1" ht="24">
      <c r="A46" s="103" t="s">
        <v>545</v>
      </c>
      <c r="B46" s="104"/>
      <c r="C46" s="110" t="s">
        <v>317</v>
      </c>
      <c r="D46" s="103" t="s">
        <v>308</v>
      </c>
      <c r="E46" s="103">
        <v>2</v>
      </c>
      <c r="F46" s="109"/>
      <c r="G46" s="107"/>
      <c r="H46" s="86">
        <f t="shared" si="0"/>
        <v>0</v>
      </c>
      <c r="I46" s="86"/>
      <c r="J46" s="86"/>
      <c r="K46" s="86">
        <f t="shared" si="1"/>
        <v>0</v>
      </c>
      <c r="L46" s="108">
        <f t="shared" si="2"/>
        <v>0</v>
      </c>
      <c r="M46" s="86">
        <f t="shared" si="3"/>
        <v>0</v>
      </c>
      <c r="N46" s="86">
        <f t="shared" si="4"/>
        <v>0</v>
      </c>
      <c r="O46" s="86">
        <f t="shared" si="5"/>
        <v>0</v>
      </c>
      <c r="P46" s="86">
        <f t="shared" si="6"/>
        <v>0</v>
      </c>
      <c r="S46" s="114"/>
      <c r="T46" s="114"/>
    </row>
    <row r="47" spans="1:20" s="75" customFormat="1" ht="24">
      <c r="A47" s="103" t="s">
        <v>546</v>
      </c>
      <c r="B47" s="104"/>
      <c r="C47" s="110" t="s">
        <v>338</v>
      </c>
      <c r="D47" s="103" t="s">
        <v>308</v>
      </c>
      <c r="E47" s="103">
        <v>4</v>
      </c>
      <c r="F47" s="109"/>
      <c r="G47" s="107"/>
      <c r="H47" s="86">
        <f t="shared" si="0"/>
        <v>0</v>
      </c>
      <c r="I47" s="86"/>
      <c r="J47" s="86"/>
      <c r="K47" s="86">
        <f t="shared" si="1"/>
        <v>0</v>
      </c>
      <c r="L47" s="108">
        <f t="shared" si="2"/>
        <v>0</v>
      </c>
      <c r="M47" s="86">
        <f t="shared" si="3"/>
        <v>0</v>
      </c>
      <c r="N47" s="86">
        <f t="shared" si="4"/>
        <v>0</v>
      </c>
      <c r="O47" s="86">
        <f t="shared" si="5"/>
        <v>0</v>
      </c>
      <c r="P47" s="86">
        <f t="shared" si="6"/>
        <v>0</v>
      </c>
      <c r="S47" s="114"/>
      <c r="T47" s="114"/>
    </row>
    <row r="48" spans="1:20" s="75" customFormat="1" ht="36">
      <c r="A48" s="103" t="s">
        <v>547</v>
      </c>
      <c r="B48" s="104"/>
      <c r="C48" s="110" t="s">
        <v>318</v>
      </c>
      <c r="D48" s="103" t="s">
        <v>308</v>
      </c>
      <c r="E48" s="103">
        <v>2</v>
      </c>
      <c r="F48" s="109"/>
      <c r="G48" s="107"/>
      <c r="H48" s="86">
        <f t="shared" si="0"/>
        <v>0</v>
      </c>
      <c r="I48" s="86"/>
      <c r="J48" s="86"/>
      <c r="K48" s="86">
        <f t="shared" si="1"/>
        <v>0</v>
      </c>
      <c r="L48" s="108">
        <f t="shared" si="2"/>
        <v>0</v>
      </c>
      <c r="M48" s="86">
        <f t="shared" si="3"/>
        <v>0</v>
      </c>
      <c r="N48" s="86">
        <f t="shared" si="4"/>
        <v>0</v>
      </c>
      <c r="O48" s="86">
        <f t="shared" si="5"/>
        <v>0</v>
      </c>
      <c r="P48" s="86">
        <f t="shared" si="6"/>
        <v>0</v>
      </c>
      <c r="S48" s="114"/>
      <c r="T48" s="114"/>
    </row>
    <row r="49" spans="1:20" s="72" customFormat="1" ht="12">
      <c r="A49" s="103" t="s">
        <v>548</v>
      </c>
      <c r="B49" s="91"/>
      <c r="C49" s="90" t="s">
        <v>319</v>
      </c>
      <c r="D49" s="83" t="s">
        <v>10</v>
      </c>
      <c r="E49" s="83">
        <v>24</v>
      </c>
      <c r="F49" s="89"/>
      <c r="G49" s="107"/>
      <c r="H49" s="85">
        <f t="shared" si="0"/>
        <v>0</v>
      </c>
      <c r="I49" s="86"/>
      <c r="J49" s="85"/>
      <c r="K49" s="85">
        <f t="shared" si="1"/>
        <v>0</v>
      </c>
      <c r="L49" s="87">
        <f>F49*E49</f>
        <v>0</v>
      </c>
      <c r="M49" s="85">
        <f t="shared" si="3"/>
        <v>0</v>
      </c>
      <c r="N49" s="85">
        <f t="shared" si="4"/>
        <v>0</v>
      </c>
      <c r="O49" s="85">
        <f t="shared" si="5"/>
        <v>0</v>
      </c>
      <c r="P49" s="85">
        <f t="shared" si="6"/>
        <v>0</v>
      </c>
      <c r="S49" s="114"/>
      <c r="T49" s="114"/>
    </row>
    <row r="50" spans="1:20" s="72" customFormat="1" ht="24">
      <c r="A50" s="103" t="s">
        <v>549</v>
      </c>
      <c r="B50" s="91"/>
      <c r="C50" s="90" t="s">
        <v>320</v>
      </c>
      <c r="D50" s="83" t="s">
        <v>321</v>
      </c>
      <c r="E50" s="83">
        <v>4.6</v>
      </c>
      <c r="F50" s="89"/>
      <c r="G50" s="107"/>
      <c r="H50" s="85">
        <f t="shared" si="0"/>
        <v>0</v>
      </c>
      <c r="I50" s="86"/>
      <c r="J50" s="85"/>
      <c r="K50" s="85">
        <v>1</v>
      </c>
      <c r="L50" s="87">
        <f t="shared" si="2"/>
        <v>0</v>
      </c>
      <c r="M50" s="85">
        <f t="shared" si="3"/>
        <v>0</v>
      </c>
      <c r="N50" s="85">
        <f t="shared" si="4"/>
        <v>0</v>
      </c>
      <c r="O50" s="85">
        <f t="shared" si="5"/>
        <v>0</v>
      </c>
      <c r="P50" s="85">
        <f t="shared" si="6"/>
        <v>0</v>
      </c>
      <c r="S50" s="114"/>
      <c r="T50" s="114"/>
    </row>
    <row r="51" spans="1:20" s="72" customFormat="1" ht="36">
      <c r="A51" s="103" t="s">
        <v>550</v>
      </c>
      <c r="B51" s="91"/>
      <c r="C51" s="90" t="s">
        <v>663</v>
      </c>
      <c r="D51" s="83" t="s">
        <v>10</v>
      </c>
      <c r="E51" s="83">
        <v>9</v>
      </c>
      <c r="F51" s="89"/>
      <c r="G51" s="107"/>
      <c r="H51" s="85">
        <f t="shared" si="0"/>
        <v>0</v>
      </c>
      <c r="I51" s="86"/>
      <c r="J51" s="85"/>
      <c r="K51" s="85">
        <f t="shared" si="1"/>
        <v>0</v>
      </c>
      <c r="L51" s="87">
        <f t="shared" si="2"/>
        <v>0</v>
      </c>
      <c r="M51" s="85">
        <f t="shared" si="3"/>
        <v>0</v>
      </c>
      <c r="N51" s="85">
        <f t="shared" si="4"/>
        <v>0</v>
      </c>
      <c r="O51" s="85">
        <f t="shared" si="5"/>
        <v>0</v>
      </c>
      <c r="P51" s="85">
        <f t="shared" si="6"/>
        <v>0</v>
      </c>
      <c r="S51" s="114"/>
      <c r="T51" s="114"/>
    </row>
    <row r="52" spans="1:20" s="72" customFormat="1" ht="12">
      <c r="A52" s="103" t="s">
        <v>551</v>
      </c>
      <c r="B52" s="91"/>
      <c r="C52" s="90" t="s">
        <v>339</v>
      </c>
      <c r="D52" s="83" t="s">
        <v>10</v>
      </c>
      <c r="E52" s="83">
        <v>7</v>
      </c>
      <c r="F52" s="89"/>
      <c r="G52" s="107"/>
      <c r="H52" s="85">
        <f>G52*F52</f>
        <v>0</v>
      </c>
      <c r="I52" s="86"/>
      <c r="J52" s="85"/>
      <c r="K52" s="85">
        <f>J52+I52+H52</f>
        <v>0</v>
      </c>
      <c r="L52" s="87">
        <f>F52*E52</f>
        <v>0</v>
      </c>
      <c r="M52" s="85">
        <f>H52*E52</f>
        <v>0</v>
      </c>
      <c r="N52" s="85">
        <f>I52*E52</f>
        <v>0</v>
      </c>
      <c r="O52" s="85">
        <f>J52*E52</f>
        <v>0</v>
      </c>
      <c r="P52" s="85">
        <f>O52+N52+M52</f>
        <v>0</v>
      </c>
      <c r="S52" s="114"/>
      <c r="T52" s="114"/>
    </row>
    <row r="53" spans="1:20" s="72" customFormat="1" ht="12">
      <c r="A53" s="103" t="s">
        <v>552</v>
      </c>
      <c r="B53" s="91"/>
      <c r="C53" s="110" t="s">
        <v>340</v>
      </c>
      <c r="D53" s="83" t="s">
        <v>10</v>
      </c>
      <c r="E53" s="83">
        <v>4</v>
      </c>
      <c r="F53" s="89"/>
      <c r="G53" s="107"/>
      <c r="H53" s="85">
        <f t="shared" si="0"/>
        <v>0</v>
      </c>
      <c r="I53" s="86"/>
      <c r="J53" s="85"/>
      <c r="K53" s="85">
        <f t="shared" si="1"/>
        <v>0</v>
      </c>
      <c r="L53" s="87">
        <f t="shared" si="2"/>
        <v>0</v>
      </c>
      <c r="M53" s="85">
        <f t="shared" si="3"/>
        <v>0</v>
      </c>
      <c r="N53" s="85">
        <f t="shared" si="4"/>
        <v>0</v>
      </c>
      <c r="O53" s="85">
        <f t="shared" si="5"/>
        <v>0</v>
      </c>
      <c r="P53" s="85">
        <f t="shared" si="6"/>
        <v>0</v>
      </c>
      <c r="S53" s="114"/>
      <c r="T53" s="114"/>
    </row>
    <row r="54" spans="1:20" s="72" customFormat="1" ht="12">
      <c r="A54" s="103" t="s">
        <v>524</v>
      </c>
      <c r="B54" s="91"/>
      <c r="C54" s="90" t="s">
        <v>322</v>
      </c>
      <c r="D54" s="83" t="s">
        <v>10</v>
      </c>
      <c r="E54" s="83">
        <v>5</v>
      </c>
      <c r="F54" s="89"/>
      <c r="G54" s="107"/>
      <c r="H54" s="85">
        <f t="shared" si="0"/>
        <v>0</v>
      </c>
      <c r="I54" s="86"/>
      <c r="J54" s="85"/>
      <c r="K54" s="85">
        <f t="shared" si="1"/>
        <v>0</v>
      </c>
      <c r="L54" s="87">
        <f t="shared" si="2"/>
        <v>0</v>
      </c>
      <c r="M54" s="85">
        <f t="shared" si="3"/>
        <v>0</v>
      </c>
      <c r="N54" s="85">
        <f t="shared" si="4"/>
        <v>0</v>
      </c>
      <c r="O54" s="85">
        <f t="shared" si="5"/>
        <v>0</v>
      </c>
      <c r="P54" s="85">
        <f t="shared" si="6"/>
        <v>0</v>
      </c>
      <c r="S54" s="114"/>
      <c r="T54" s="114"/>
    </row>
    <row r="55" spans="1:20" s="72" customFormat="1" ht="12">
      <c r="A55" s="103" t="s">
        <v>553</v>
      </c>
      <c r="B55" s="91"/>
      <c r="C55" s="90" t="s">
        <v>323</v>
      </c>
      <c r="D55" s="83" t="s">
        <v>10</v>
      </c>
      <c r="E55" s="83">
        <v>3</v>
      </c>
      <c r="F55" s="89"/>
      <c r="G55" s="107"/>
      <c r="H55" s="85">
        <f t="shared" si="0"/>
        <v>0</v>
      </c>
      <c r="I55" s="86"/>
      <c r="J55" s="85"/>
      <c r="K55" s="85">
        <f t="shared" si="1"/>
        <v>0</v>
      </c>
      <c r="L55" s="87">
        <f t="shared" si="2"/>
        <v>0</v>
      </c>
      <c r="M55" s="85">
        <f t="shared" si="3"/>
        <v>0</v>
      </c>
      <c r="N55" s="85">
        <f t="shared" si="4"/>
        <v>0</v>
      </c>
      <c r="O55" s="85">
        <f t="shared" si="5"/>
        <v>0</v>
      </c>
      <c r="P55" s="85">
        <f t="shared" si="6"/>
        <v>0</v>
      </c>
      <c r="S55" s="114"/>
      <c r="T55" s="114"/>
    </row>
    <row r="56" spans="1:20" s="72" customFormat="1" ht="24">
      <c r="A56" s="103" t="s">
        <v>554</v>
      </c>
      <c r="B56" s="91"/>
      <c r="C56" s="90" t="s">
        <v>341</v>
      </c>
      <c r="D56" s="83" t="s">
        <v>342</v>
      </c>
      <c r="E56" s="83">
        <v>1</v>
      </c>
      <c r="F56" s="89"/>
      <c r="G56" s="107"/>
      <c r="H56" s="85">
        <f t="shared" si="0"/>
        <v>0</v>
      </c>
      <c r="I56" s="86"/>
      <c r="J56" s="85"/>
      <c r="K56" s="85">
        <f t="shared" si="1"/>
        <v>0</v>
      </c>
      <c r="L56" s="87">
        <f t="shared" si="2"/>
        <v>0</v>
      </c>
      <c r="M56" s="85">
        <f t="shared" si="3"/>
        <v>0</v>
      </c>
      <c r="N56" s="85">
        <f t="shared" si="4"/>
        <v>0</v>
      </c>
      <c r="O56" s="85">
        <f t="shared" si="5"/>
        <v>0</v>
      </c>
      <c r="P56" s="85">
        <f t="shared" si="6"/>
        <v>0</v>
      </c>
      <c r="S56" s="114"/>
      <c r="T56" s="114"/>
    </row>
    <row r="57" spans="1:20" s="72" customFormat="1" ht="24">
      <c r="A57" s="103" t="s">
        <v>555</v>
      </c>
      <c r="B57" s="91"/>
      <c r="C57" s="84" t="s">
        <v>343</v>
      </c>
      <c r="D57" s="111" t="s">
        <v>344</v>
      </c>
      <c r="E57" s="83">
        <v>4</v>
      </c>
      <c r="F57" s="89"/>
      <c r="G57" s="107"/>
      <c r="H57" s="85">
        <f t="shared" si="0"/>
        <v>0</v>
      </c>
      <c r="I57" s="86"/>
      <c r="J57" s="85"/>
      <c r="K57" s="85">
        <f t="shared" si="1"/>
        <v>0</v>
      </c>
      <c r="L57" s="112">
        <f t="shared" si="2"/>
        <v>0</v>
      </c>
      <c r="M57" s="85">
        <f t="shared" si="3"/>
        <v>0</v>
      </c>
      <c r="N57" s="85">
        <f t="shared" si="4"/>
        <v>0</v>
      </c>
      <c r="O57" s="85">
        <f t="shared" si="5"/>
        <v>0</v>
      </c>
      <c r="P57" s="85">
        <f t="shared" si="6"/>
        <v>0</v>
      </c>
      <c r="S57" s="114"/>
      <c r="T57" s="114"/>
    </row>
    <row r="58" spans="1:16" s="72" customFormat="1" ht="12">
      <c r="A58" s="83"/>
      <c r="B58" s="91"/>
      <c r="C58" s="440" t="s">
        <v>324</v>
      </c>
      <c r="D58" s="440"/>
      <c r="E58" s="91"/>
      <c r="F58" s="95"/>
      <c r="G58" s="92"/>
      <c r="H58" s="93"/>
      <c r="I58" s="94"/>
      <c r="J58" s="92"/>
      <c r="K58" s="85"/>
      <c r="L58" s="116">
        <f>SUM(L13:L57)</f>
        <v>0</v>
      </c>
      <c r="M58" s="117">
        <f>SUM(M13:M57)</f>
        <v>0</v>
      </c>
      <c r="N58" s="117">
        <f>SUM(N13:N57)</f>
        <v>0</v>
      </c>
      <c r="O58" s="117">
        <f>SUM(O13:O57)</f>
        <v>0</v>
      </c>
      <c r="P58" s="117">
        <f>SUM(P13:P57)</f>
        <v>0</v>
      </c>
    </row>
    <row r="59" spans="1:16" s="72" customFormat="1" ht="24.75" customHeight="1">
      <c r="A59" s="83"/>
      <c r="B59" s="441" t="s">
        <v>641</v>
      </c>
      <c r="C59" s="441"/>
      <c r="D59" s="84"/>
      <c r="E59" s="91"/>
      <c r="F59" s="95"/>
      <c r="G59" s="92"/>
      <c r="H59" s="92"/>
      <c r="I59" s="94"/>
      <c r="J59" s="92"/>
      <c r="K59" s="85"/>
      <c r="L59" s="118"/>
      <c r="M59" s="119"/>
      <c r="N59" s="119">
        <v>0</v>
      </c>
      <c r="O59" s="119"/>
      <c r="P59" s="119">
        <f>N59</f>
        <v>0</v>
      </c>
    </row>
    <row r="60" spans="1:16" s="72" customFormat="1" ht="12">
      <c r="A60" s="83"/>
      <c r="B60" s="113"/>
      <c r="C60" s="96" t="s">
        <v>21</v>
      </c>
      <c r="D60" s="84"/>
      <c r="E60" s="91"/>
      <c r="F60" s="95"/>
      <c r="G60" s="92"/>
      <c r="H60" s="92"/>
      <c r="I60" s="94"/>
      <c r="J60" s="92"/>
      <c r="K60" s="85"/>
      <c r="L60" s="118"/>
      <c r="M60" s="117">
        <f>M58</f>
        <v>0</v>
      </c>
      <c r="N60" s="117">
        <f>N59+N58</f>
        <v>0</v>
      </c>
      <c r="O60" s="117">
        <f>O58</f>
        <v>0</v>
      </c>
      <c r="P60" s="117">
        <f>SUM(P58:P59)</f>
        <v>0</v>
      </c>
    </row>
    <row r="61" spans="1:16" s="102" customFormat="1" ht="12.75">
      <c r="A61" s="97"/>
      <c r="B61" s="435" t="s">
        <v>345</v>
      </c>
      <c r="C61" s="435"/>
      <c r="D61" s="98"/>
      <c r="E61" s="98"/>
      <c r="F61" s="99"/>
      <c r="G61" s="100"/>
      <c r="H61" s="100"/>
      <c r="I61" s="101"/>
      <c r="J61" s="100"/>
      <c r="K61" s="85"/>
      <c r="L61" s="120"/>
      <c r="M61" s="121"/>
      <c r="N61" s="121"/>
      <c r="O61" s="121"/>
      <c r="P61" s="122">
        <f>SUM(P58:P59)</f>
        <v>0</v>
      </c>
    </row>
    <row r="63" spans="3:18" ht="12.75">
      <c r="C63" s="427" t="s">
        <v>665</v>
      </c>
      <c r="D63" s="428"/>
      <c r="E63" s="397"/>
      <c r="F63" s="397"/>
      <c r="G63" s="397"/>
      <c r="H63" s="384"/>
      <c r="I63" s="384"/>
      <c r="J63" s="384"/>
      <c r="K63" s="384"/>
      <c r="L63" s="384"/>
      <c r="M63" s="384"/>
      <c r="N63" s="398"/>
      <c r="O63" s="398"/>
      <c r="P63" s="398"/>
      <c r="Q63" s="398"/>
      <c r="R63" s="398"/>
    </row>
    <row r="64" spans="3:18" ht="12.75">
      <c r="C64" s="384" t="s">
        <v>53</v>
      </c>
      <c r="D64" s="384"/>
      <c r="E64" s="383"/>
      <c r="F64" s="383"/>
      <c r="G64" s="383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</row>
    <row r="65" spans="3:18" ht="12.75"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</row>
    <row r="66" spans="3:18" ht="12.75">
      <c r="C66" s="426" t="s">
        <v>54</v>
      </c>
      <c r="D66" s="426"/>
      <c r="E66" s="15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</row>
  </sheetData>
  <sheetProtection/>
  <mergeCells count="34">
    <mergeCell ref="A10:A11"/>
    <mergeCell ref="B10:B11"/>
    <mergeCell ref="C10:C11"/>
    <mergeCell ref="D10:D11"/>
    <mergeCell ref="B59:C59"/>
    <mergeCell ref="B61:C61"/>
    <mergeCell ref="C58:D58"/>
    <mergeCell ref="E10:E11"/>
    <mergeCell ref="F10:K10"/>
    <mergeCell ref="D5:O5"/>
    <mergeCell ref="B8:H8"/>
    <mergeCell ref="B7:C7"/>
    <mergeCell ref="D7:E7"/>
    <mergeCell ref="B5:C5"/>
    <mergeCell ref="H64:M64"/>
    <mergeCell ref="N64:R64"/>
    <mergeCell ref="A1:IV1"/>
    <mergeCell ref="A2:O2"/>
    <mergeCell ref="B3:C3"/>
    <mergeCell ref="D3:P3"/>
    <mergeCell ref="B4:C4"/>
    <mergeCell ref="D4:P4"/>
    <mergeCell ref="N8:O8"/>
    <mergeCell ref="L10:P10"/>
    <mergeCell ref="C65:R65"/>
    <mergeCell ref="C66:D66"/>
    <mergeCell ref="F66:R66"/>
    <mergeCell ref="C63:D63"/>
    <mergeCell ref="E63:G63"/>
    <mergeCell ref="H63:J63"/>
    <mergeCell ref="K63:M63"/>
    <mergeCell ref="N63:R63"/>
    <mergeCell ref="C64:D64"/>
    <mergeCell ref="E64:G64"/>
  </mergeCells>
  <printOptions gridLines="1"/>
  <pageMargins left="0.75" right="0.75" top="1" bottom="1" header="0.5" footer="0.5"/>
  <pageSetup fitToHeight="0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39">
      <selection activeCell="A52" sqref="A52:IV55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4.37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363</v>
      </c>
    </row>
    <row r="2" spans="1:15" ht="14.25">
      <c r="A2" s="404" t="s">
        <v>370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358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P50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376</v>
      </c>
      <c r="D13" s="103" t="s">
        <v>10</v>
      </c>
      <c r="E13" s="103">
        <v>10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305</v>
      </c>
      <c r="D14" s="103" t="s">
        <v>10</v>
      </c>
      <c r="E14" s="103">
        <v>3</v>
      </c>
      <c r="F14" s="106"/>
      <c r="G14" s="107"/>
      <c r="H14" s="86">
        <f>G14*F14</f>
        <v>0</v>
      </c>
      <c r="I14" s="86"/>
      <c r="J14" s="86"/>
      <c r="K14" s="86">
        <f>J14+I14+H14</f>
        <v>0</v>
      </c>
      <c r="L14" s="108">
        <f>F14*E14</f>
        <v>0</v>
      </c>
      <c r="M14" s="86">
        <f>H14*E14</f>
        <v>0</v>
      </c>
      <c r="N14" s="86">
        <f>I14*E14</f>
        <v>0</v>
      </c>
      <c r="O14" s="86">
        <f>J14*E14</f>
        <v>0</v>
      </c>
      <c r="P14" s="86">
        <f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306</v>
      </c>
      <c r="D15" s="88" t="s">
        <v>10</v>
      </c>
      <c r="E15" s="103">
        <v>4</v>
      </c>
      <c r="F15" s="109"/>
      <c r="G15" s="107"/>
      <c r="H15" s="86">
        <f aca="true" t="shared" si="0" ref="H15:H46">G15*F15</f>
        <v>0</v>
      </c>
      <c r="I15" s="86"/>
      <c r="J15" s="86"/>
      <c r="K15" s="86">
        <f aca="true" t="shared" si="1" ref="K15:K46">J15+I15+H15</f>
        <v>0</v>
      </c>
      <c r="L15" s="108">
        <f aca="true" t="shared" si="2" ref="L15:L46">F15*E15</f>
        <v>0</v>
      </c>
      <c r="M15" s="86">
        <f aca="true" t="shared" si="3" ref="M15:M46">H15*E15</f>
        <v>0</v>
      </c>
      <c r="N15" s="86">
        <f aca="true" t="shared" si="4" ref="N15:N46">I15*E15</f>
        <v>0</v>
      </c>
      <c r="O15" s="86">
        <f aca="true" t="shared" si="5" ref="O15:O46">J15*E15</f>
        <v>0</v>
      </c>
      <c r="P15" s="86">
        <f aca="true" t="shared" si="6" ref="P15:P46">O15+N15+M15</f>
        <v>0</v>
      </c>
      <c r="S15" s="114"/>
      <c r="T15" s="114"/>
    </row>
    <row r="16" spans="1:20" s="75" customFormat="1" ht="12">
      <c r="A16" s="103" t="s">
        <v>513</v>
      </c>
      <c r="B16" s="104"/>
      <c r="C16" s="105" t="s">
        <v>307</v>
      </c>
      <c r="D16" s="103" t="s">
        <v>10</v>
      </c>
      <c r="E16" s="103">
        <v>3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>H16*E16</f>
        <v>0</v>
      </c>
      <c r="N16" s="86">
        <f t="shared" si="4"/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105" t="s">
        <v>359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105" t="s">
        <v>645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110" t="s">
        <v>349</v>
      </c>
      <c r="D19" s="103" t="s">
        <v>308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36">
      <c r="A20" s="103" t="s">
        <v>517</v>
      </c>
      <c r="B20" s="104"/>
      <c r="C20" s="110" t="s">
        <v>651</v>
      </c>
      <c r="D20" s="103" t="s">
        <v>309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24">
      <c r="A21" s="103" t="s">
        <v>518</v>
      </c>
      <c r="B21" s="104"/>
      <c r="C21" s="110" t="s">
        <v>310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311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331</v>
      </c>
      <c r="D23" s="103" t="s">
        <v>308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360</v>
      </c>
      <c r="D24" s="103" t="s">
        <v>309</v>
      </c>
      <c r="E24" s="103">
        <v>1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36">
      <c r="A25" s="103" t="s">
        <v>522</v>
      </c>
      <c r="B25" s="104"/>
      <c r="C25" s="110" t="s">
        <v>312</v>
      </c>
      <c r="D25" s="103" t="s">
        <v>308</v>
      </c>
      <c r="E25" s="103">
        <v>4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12">
      <c r="A26" s="103" t="s">
        <v>525</v>
      </c>
      <c r="B26" s="104"/>
      <c r="C26" s="110" t="s">
        <v>306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6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661</v>
      </c>
      <c r="D28" s="103" t="s">
        <v>308</v>
      </c>
      <c r="E28" s="103">
        <v>1</v>
      </c>
      <c r="F28" s="109"/>
      <c r="G28" s="107"/>
      <c r="H28" s="86">
        <f t="shared" si="0"/>
        <v>0</v>
      </c>
      <c r="I28" s="86"/>
      <c r="J28" s="86"/>
      <c r="K28" s="86">
        <f t="shared" si="1"/>
        <v>0</v>
      </c>
      <c r="L28" s="108">
        <f t="shared" si="2"/>
        <v>0</v>
      </c>
      <c r="M28" s="86">
        <f t="shared" si="3"/>
        <v>0</v>
      </c>
      <c r="N28" s="86">
        <f t="shared" si="4"/>
        <v>0</v>
      </c>
      <c r="O28" s="86">
        <f t="shared" si="5"/>
        <v>0</v>
      </c>
      <c r="P28" s="86">
        <f t="shared" si="6"/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664</v>
      </c>
      <c r="D29" s="103" t="s">
        <v>308</v>
      </c>
      <c r="E29" s="103">
        <v>2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12">
      <c r="A30" s="103" t="s">
        <v>529</v>
      </c>
      <c r="B30" s="104"/>
      <c r="C30" s="110" t="s">
        <v>306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334</v>
      </c>
      <c r="D31" s="103" t="s">
        <v>308</v>
      </c>
      <c r="E31" s="103">
        <v>1</v>
      </c>
      <c r="F31" s="109"/>
      <c r="G31" s="107"/>
      <c r="H31" s="86">
        <f t="shared" si="0"/>
        <v>0</v>
      </c>
      <c r="I31" s="86"/>
      <c r="J31" s="86"/>
      <c r="K31" s="86">
        <f t="shared" si="1"/>
        <v>0</v>
      </c>
      <c r="L31" s="108">
        <f t="shared" si="2"/>
        <v>0</v>
      </c>
      <c r="M31" s="86">
        <f t="shared" si="3"/>
        <v>0</v>
      </c>
      <c r="N31" s="86">
        <f t="shared" si="4"/>
        <v>0</v>
      </c>
      <c r="O31" s="86">
        <f t="shared" si="5"/>
        <v>0</v>
      </c>
      <c r="P31" s="86">
        <f t="shared" si="6"/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315</v>
      </c>
      <c r="D32" s="103" t="s">
        <v>308</v>
      </c>
      <c r="E32" s="103">
        <v>1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361</v>
      </c>
      <c r="D33" s="103" t="s">
        <v>308</v>
      </c>
      <c r="E33" s="103">
        <v>1</v>
      </c>
      <c r="F33" s="109"/>
      <c r="G33" s="107"/>
      <c r="H33" s="86">
        <f t="shared" si="0"/>
        <v>0</v>
      </c>
      <c r="I33" s="86"/>
      <c r="J33" s="86"/>
      <c r="K33" s="86">
        <f t="shared" si="1"/>
        <v>0</v>
      </c>
      <c r="L33" s="108">
        <f t="shared" si="2"/>
        <v>0</v>
      </c>
      <c r="M33" s="86">
        <f t="shared" si="3"/>
        <v>0</v>
      </c>
      <c r="N33" s="86">
        <f t="shared" si="4"/>
        <v>0</v>
      </c>
      <c r="O33" s="86">
        <f t="shared" si="5"/>
        <v>0</v>
      </c>
      <c r="P33" s="86">
        <f t="shared" si="6"/>
        <v>0</v>
      </c>
      <c r="S33" s="114"/>
      <c r="T33" s="114"/>
    </row>
    <row r="34" spans="1:20" s="75" customFormat="1" ht="36">
      <c r="A34" s="103" t="s">
        <v>533</v>
      </c>
      <c r="B34" s="104"/>
      <c r="C34" s="110" t="s">
        <v>337</v>
      </c>
      <c r="D34" s="103" t="s">
        <v>309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36">
      <c r="A35" s="103" t="s">
        <v>534</v>
      </c>
      <c r="B35" s="104"/>
      <c r="C35" s="110" t="s">
        <v>316</v>
      </c>
      <c r="D35" s="103" t="s">
        <v>309</v>
      </c>
      <c r="E35" s="103">
        <v>3</v>
      </c>
      <c r="F35" s="109"/>
      <c r="G35" s="107"/>
      <c r="H35" s="86">
        <f>G35*F35</f>
        <v>0</v>
      </c>
      <c r="I35" s="86"/>
      <c r="J35" s="86"/>
      <c r="K35" s="86">
        <f>J35+I35+H35</f>
        <v>0</v>
      </c>
      <c r="L35" s="108">
        <f>F35*E35</f>
        <v>0</v>
      </c>
      <c r="M35" s="86">
        <f>H35*E35</f>
        <v>0</v>
      </c>
      <c r="N35" s="86">
        <f>I35*E35</f>
        <v>0</v>
      </c>
      <c r="O35" s="86">
        <f>J35*E35</f>
        <v>0</v>
      </c>
      <c r="P35" s="86">
        <f>O35+N35+M35</f>
        <v>0</v>
      </c>
      <c r="S35" s="114"/>
      <c r="T35" s="114"/>
    </row>
    <row r="36" spans="1:20" s="75" customFormat="1" ht="24">
      <c r="A36" s="103" t="s">
        <v>535</v>
      </c>
      <c r="B36" s="104"/>
      <c r="C36" s="110" t="s">
        <v>317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5" customFormat="1" ht="24">
      <c r="A37" s="103" t="s">
        <v>536</v>
      </c>
      <c r="B37" s="104"/>
      <c r="C37" s="110" t="s">
        <v>338</v>
      </c>
      <c r="D37" s="103" t="s">
        <v>308</v>
      </c>
      <c r="E37" s="103">
        <v>2</v>
      </c>
      <c r="F37" s="109"/>
      <c r="G37" s="107"/>
      <c r="H37" s="86">
        <f t="shared" si="0"/>
        <v>0</v>
      </c>
      <c r="I37" s="86"/>
      <c r="J37" s="86"/>
      <c r="K37" s="86">
        <f t="shared" si="1"/>
        <v>0</v>
      </c>
      <c r="L37" s="108">
        <f t="shared" si="2"/>
        <v>0</v>
      </c>
      <c r="M37" s="86">
        <f t="shared" si="3"/>
        <v>0</v>
      </c>
      <c r="N37" s="86">
        <f t="shared" si="4"/>
        <v>0</v>
      </c>
      <c r="O37" s="86">
        <f t="shared" si="5"/>
        <v>0</v>
      </c>
      <c r="P37" s="86">
        <f t="shared" si="6"/>
        <v>0</v>
      </c>
      <c r="S37" s="114"/>
      <c r="T37" s="114"/>
    </row>
    <row r="38" spans="1:20" s="75" customFormat="1" ht="36">
      <c r="A38" s="103" t="s">
        <v>537</v>
      </c>
      <c r="B38" s="104"/>
      <c r="C38" s="110" t="s">
        <v>318</v>
      </c>
      <c r="D38" s="103" t="s">
        <v>308</v>
      </c>
      <c r="E38" s="103">
        <v>2</v>
      </c>
      <c r="F38" s="109"/>
      <c r="G38" s="107"/>
      <c r="H38" s="86">
        <f t="shared" si="0"/>
        <v>0</v>
      </c>
      <c r="I38" s="86"/>
      <c r="J38" s="86"/>
      <c r="K38" s="86">
        <f t="shared" si="1"/>
        <v>0</v>
      </c>
      <c r="L38" s="108">
        <f t="shared" si="2"/>
        <v>0</v>
      </c>
      <c r="M38" s="86">
        <f t="shared" si="3"/>
        <v>0</v>
      </c>
      <c r="N38" s="86">
        <f t="shared" si="4"/>
        <v>0</v>
      </c>
      <c r="O38" s="86">
        <f t="shared" si="5"/>
        <v>0</v>
      </c>
      <c r="P38" s="86">
        <f t="shared" si="6"/>
        <v>0</v>
      </c>
      <c r="S38" s="114"/>
      <c r="T38" s="114"/>
    </row>
    <row r="39" spans="1:20" s="72" customFormat="1" ht="12">
      <c r="A39" s="103" t="s">
        <v>538</v>
      </c>
      <c r="B39" s="91"/>
      <c r="C39" s="90" t="s">
        <v>319</v>
      </c>
      <c r="D39" s="83" t="s">
        <v>10</v>
      </c>
      <c r="E39" s="83">
        <v>20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>F39*E39</f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24">
      <c r="A40" s="103" t="s">
        <v>539</v>
      </c>
      <c r="B40" s="91"/>
      <c r="C40" s="90" t="s">
        <v>320</v>
      </c>
      <c r="D40" s="83" t="s">
        <v>321</v>
      </c>
      <c r="E40" s="83">
        <v>3.5</v>
      </c>
      <c r="F40" s="89"/>
      <c r="G40" s="107"/>
      <c r="H40" s="85">
        <f t="shared" si="0"/>
        <v>0</v>
      </c>
      <c r="I40" s="86"/>
      <c r="J40" s="85"/>
      <c r="K40" s="85">
        <v>1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36">
      <c r="A41" s="103" t="s">
        <v>540</v>
      </c>
      <c r="B41" s="91"/>
      <c r="C41" s="90" t="s">
        <v>425</v>
      </c>
      <c r="D41" s="83" t="s">
        <v>10</v>
      </c>
      <c r="E41" s="83">
        <v>10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12">
      <c r="A42" s="103" t="s">
        <v>541</v>
      </c>
      <c r="B42" s="91"/>
      <c r="C42" s="110" t="s">
        <v>340</v>
      </c>
      <c r="D42" s="83" t="s">
        <v>10</v>
      </c>
      <c r="E42" s="83">
        <v>3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12">
      <c r="A43" s="103" t="s">
        <v>542</v>
      </c>
      <c r="B43" s="91"/>
      <c r="C43" s="90" t="s">
        <v>322</v>
      </c>
      <c r="D43" s="83" t="s">
        <v>10</v>
      </c>
      <c r="E43" s="83">
        <v>4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87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20" s="72" customFormat="1" ht="12">
      <c r="A44" s="103" t="s">
        <v>543</v>
      </c>
      <c r="B44" s="91"/>
      <c r="C44" s="90" t="s">
        <v>323</v>
      </c>
      <c r="D44" s="83" t="s">
        <v>10</v>
      </c>
      <c r="E44" s="83">
        <v>3</v>
      </c>
      <c r="F44" s="89"/>
      <c r="G44" s="107"/>
      <c r="H44" s="85">
        <f t="shared" si="0"/>
        <v>0</v>
      </c>
      <c r="I44" s="86"/>
      <c r="J44" s="85"/>
      <c r="K44" s="85">
        <f t="shared" si="1"/>
        <v>0</v>
      </c>
      <c r="L44" s="87">
        <f t="shared" si="2"/>
        <v>0</v>
      </c>
      <c r="M44" s="85">
        <f t="shared" si="3"/>
        <v>0</v>
      </c>
      <c r="N44" s="85">
        <f t="shared" si="4"/>
        <v>0</v>
      </c>
      <c r="O44" s="85">
        <f t="shared" si="5"/>
        <v>0</v>
      </c>
      <c r="P44" s="85">
        <f t="shared" si="6"/>
        <v>0</v>
      </c>
      <c r="S44" s="114"/>
      <c r="T44" s="114"/>
    </row>
    <row r="45" spans="1:20" s="72" customFormat="1" ht="24">
      <c r="A45" s="103" t="s">
        <v>544</v>
      </c>
      <c r="B45" s="91"/>
      <c r="C45" s="90" t="s">
        <v>341</v>
      </c>
      <c r="D45" s="83" t="s">
        <v>342</v>
      </c>
      <c r="E45" s="83">
        <v>1</v>
      </c>
      <c r="F45" s="89"/>
      <c r="G45" s="107"/>
      <c r="H45" s="85">
        <f t="shared" si="0"/>
        <v>0</v>
      </c>
      <c r="I45" s="86"/>
      <c r="J45" s="85"/>
      <c r="K45" s="85">
        <f t="shared" si="1"/>
        <v>0</v>
      </c>
      <c r="L45" s="87">
        <f t="shared" si="2"/>
        <v>0</v>
      </c>
      <c r="M45" s="85">
        <f t="shared" si="3"/>
        <v>0</v>
      </c>
      <c r="N45" s="85">
        <f t="shared" si="4"/>
        <v>0</v>
      </c>
      <c r="O45" s="85">
        <f t="shared" si="5"/>
        <v>0</v>
      </c>
      <c r="P45" s="85">
        <f t="shared" si="6"/>
        <v>0</v>
      </c>
      <c r="S45" s="114"/>
      <c r="T45" s="114"/>
    </row>
    <row r="46" spans="1:20" s="72" customFormat="1" ht="24">
      <c r="A46" s="103" t="s">
        <v>545</v>
      </c>
      <c r="B46" s="91"/>
      <c r="C46" s="84" t="s">
        <v>343</v>
      </c>
      <c r="D46" s="111" t="s">
        <v>344</v>
      </c>
      <c r="E46" s="83">
        <v>2</v>
      </c>
      <c r="F46" s="89"/>
      <c r="G46" s="107"/>
      <c r="H46" s="85">
        <f t="shared" si="0"/>
        <v>0</v>
      </c>
      <c r="I46" s="86"/>
      <c r="J46" s="85"/>
      <c r="K46" s="85">
        <f t="shared" si="1"/>
        <v>0</v>
      </c>
      <c r="L46" s="112">
        <f t="shared" si="2"/>
        <v>0</v>
      </c>
      <c r="M46" s="85">
        <f t="shared" si="3"/>
        <v>0</v>
      </c>
      <c r="N46" s="85">
        <f t="shared" si="4"/>
        <v>0</v>
      </c>
      <c r="O46" s="85">
        <f t="shared" si="5"/>
        <v>0</v>
      </c>
      <c r="P46" s="85">
        <f t="shared" si="6"/>
        <v>0</v>
      </c>
      <c r="S46" s="114"/>
      <c r="T46" s="114"/>
    </row>
    <row r="47" spans="1:16" s="72" customFormat="1" ht="12">
      <c r="A47" s="83"/>
      <c r="B47" s="91"/>
      <c r="C47" s="440" t="s">
        <v>324</v>
      </c>
      <c r="D47" s="440"/>
      <c r="E47" s="91"/>
      <c r="F47" s="95"/>
      <c r="G47" s="92"/>
      <c r="H47" s="93"/>
      <c r="I47" s="94"/>
      <c r="J47" s="92"/>
      <c r="K47" s="85"/>
      <c r="L47" s="116">
        <f>SUM(L13:L46)</f>
        <v>0</v>
      </c>
      <c r="M47" s="117">
        <f>SUM(M13:M46)</f>
        <v>0</v>
      </c>
      <c r="N47" s="117">
        <f>SUM(N13:N46)</f>
        <v>0</v>
      </c>
      <c r="O47" s="117">
        <f>SUM(O13:O46)</f>
        <v>0</v>
      </c>
      <c r="P47" s="117">
        <f>SUM(P13:P46)</f>
        <v>0</v>
      </c>
    </row>
    <row r="48" spans="1:16" s="72" customFormat="1" ht="24.75" customHeight="1">
      <c r="A48" s="83"/>
      <c r="B48" s="441" t="s">
        <v>642</v>
      </c>
      <c r="C48" s="441"/>
      <c r="D48" s="84"/>
      <c r="E48" s="91"/>
      <c r="F48" s="95"/>
      <c r="G48" s="92"/>
      <c r="H48" s="92"/>
      <c r="I48" s="94"/>
      <c r="J48" s="92"/>
      <c r="K48" s="85"/>
      <c r="L48" s="118"/>
      <c r="M48" s="119"/>
      <c r="N48" s="119">
        <v>0</v>
      </c>
      <c r="O48" s="119"/>
      <c r="P48" s="119">
        <f>N48</f>
        <v>0</v>
      </c>
    </row>
    <row r="49" spans="1:16" s="72" customFormat="1" ht="12">
      <c r="A49" s="83"/>
      <c r="B49" s="113"/>
      <c r="C49" s="96" t="s">
        <v>21</v>
      </c>
      <c r="D49" s="84"/>
      <c r="E49" s="91"/>
      <c r="F49" s="95"/>
      <c r="G49" s="92"/>
      <c r="H49" s="92"/>
      <c r="I49" s="94"/>
      <c r="J49" s="92"/>
      <c r="K49" s="85"/>
      <c r="L49" s="118"/>
      <c r="M49" s="117">
        <f>M47</f>
        <v>0</v>
      </c>
      <c r="N49" s="117">
        <f>N48+N47</f>
        <v>0</v>
      </c>
      <c r="O49" s="117">
        <f>O47</f>
        <v>0</v>
      </c>
      <c r="P49" s="117">
        <f>SUM(P47:P48)</f>
        <v>0</v>
      </c>
    </row>
    <row r="50" spans="1:16" s="102" customFormat="1" ht="12.75">
      <c r="A50" s="97"/>
      <c r="B50" s="435" t="s">
        <v>345</v>
      </c>
      <c r="C50" s="435"/>
      <c r="D50" s="98"/>
      <c r="E50" s="98"/>
      <c r="F50" s="99"/>
      <c r="G50" s="100"/>
      <c r="H50" s="100"/>
      <c r="I50" s="101"/>
      <c r="J50" s="100"/>
      <c r="K50" s="85"/>
      <c r="L50" s="120"/>
      <c r="M50" s="121"/>
      <c r="N50" s="121"/>
      <c r="O50" s="121"/>
      <c r="P50" s="122">
        <f>SUM(P47:P48)</f>
        <v>0</v>
      </c>
    </row>
    <row r="52" spans="3:18" ht="12.75">
      <c r="C52" s="427" t="s">
        <v>665</v>
      </c>
      <c r="D52" s="428"/>
      <c r="E52" s="397"/>
      <c r="F52" s="397"/>
      <c r="G52" s="397"/>
      <c r="H52" s="384"/>
      <c r="I52" s="384"/>
      <c r="J52" s="384"/>
      <c r="K52" s="384"/>
      <c r="L52" s="384"/>
      <c r="M52" s="384"/>
      <c r="N52" s="398"/>
      <c r="O52" s="398"/>
      <c r="P52" s="398"/>
      <c r="Q52" s="398"/>
      <c r="R52" s="398"/>
    </row>
    <row r="53" spans="3:18" ht="12.75">
      <c r="C53" s="384" t="s">
        <v>53</v>
      </c>
      <c r="D53" s="384"/>
      <c r="E53" s="383"/>
      <c r="F53" s="383"/>
      <c r="G53" s="383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  <row r="54" spans="3:18" ht="12.75"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</row>
    <row r="55" spans="3:18" ht="12.75">
      <c r="C55" s="426" t="s">
        <v>54</v>
      </c>
      <c r="D55" s="426"/>
      <c r="E55" s="15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</row>
  </sheetData>
  <sheetProtection/>
  <mergeCells count="34">
    <mergeCell ref="B8:H8"/>
    <mergeCell ref="N8:O8"/>
    <mergeCell ref="E10:E11"/>
    <mergeCell ref="F10:K10"/>
    <mergeCell ref="L10:P10"/>
    <mergeCell ref="B5:C5"/>
    <mergeCell ref="D5:O5"/>
    <mergeCell ref="B7:C7"/>
    <mergeCell ref="A1:IV1"/>
    <mergeCell ref="A2:O2"/>
    <mergeCell ref="B3:C3"/>
    <mergeCell ref="D3:P3"/>
    <mergeCell ref="B4:C4"/>
    <mergeCell ref="D4:P4"/>
    <mergeCell ref="D7:E7"/>
    <mergeCell ref="H53:M53"/>
    <mergeCell ref="N53:R53"/>
    <mergeCell ref="A10:A11"/>
    <mergeCell ref="B10:B11"/>
    <mergeCell ref="C10:C11"/>
    <mergeCell ref="D10:D11"/>
    <mergeCell ref="C47:D47"/>
    <mergeCell ref="B48:C48"/>
    <mergeCell ref="B50:C50"/>
    <mergeCell ref="C54:R54"/>
    <mergeCell ref="C55:D55"/>
    <mergeCell ref="F55:R55"/>
    <mergeCell ref="C52:D52"/>
    <mergeCell ref="E52:G52"/>
    <mergeCell ref="H52:J52"/>
    <mergeCell ref="K52:M52"/>
    <mergeCell ref="N52:R52"/>
    <mergeCell ref="C53:D53"/>
    <mergeCell ref="E53:G53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47">
      <selection activeCell="A52" sqref="A52:IV55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4.37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362</v>
      </c>
    </row>
    <row r="2" spans="1:15" ht="14.25">
      <c r="A2" s="404" t="s">
        <v>369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364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P50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376</v>
      </c>
      <c r="D13" s="103" t="s">
        <v>10</v>
      </c>
      <c r="E13" s="103">
        <v>10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305</v>
      </c>
      <c r="D14" s="103" t="s">
        <v>10</v>
      </c>
      <c r="E14" s="103">
        <v>3</v>
      </c>
      <c r="F14" s="106"/>
      <c r="G14" s="107"/>
      <c r="H14" s="86">
        <f>G14*F14</f>
        <v>0</v>
      </c>
      <c r="I14" s="86"/>
      <c r="J14" s="86"/>
      <c r="K14" s="86">
        <f>J14+I14+H14</f>
        <v>0</v>
      </c>
      <c r="L14" s="108">
        <f>F14*E14</f>
        <v>0</v>
      </c>
      <c r="M14" s="86">
        <f>H14*E14</f>
        <v>0</v>
      </c>
      <c r="N14" s="86">
        <f>I14*E14</f>
        <v>0</v>
      </c>
      <c r="O14" s="86">
        <f>J14*E14</f>
        <v>0</v>
      </c>
      <c r="P14" s="86">
        <f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306</v>
      </c>
      <c r="D15" s="88" t="s">
        <v>10</v>
      </c>
      <c r="E15" s="103">
        <v>4</v>
      </c>
      <c r="F15" s="109"/>
      <c r="G15" s="107"/>
      <c r="H15" s="86">
        <f aca="true" t="shared" si="0" ref="H15:H46">G15*F15</f>
        <v>0</v>
      </c>
      <c r="I15" s="86"/>
      <c r="J15" s="86"/>
      <c r="K15" s="86">
        <f aca="true" t="shared" si="1" ref="K15:K46">J15+I15+H15</f>
        <v>0</v>
      </c>
      <c r="L15" s="108">
        <f aca="true" t="shared" si="2" ref="L15:L46">F15*E15</f>
        <v>0</v>
      </c>
      <c r="M15" s="86">
        <f aca="true" t="shared" si="3" ref="M15:M46">H15*E15</f>
        <v>0</v>
      </c>
      <c r="N15" s="86">
        <f aca="true" t="shared" si="4" ref="N15:N46">I15*E15</f>
        <v>0</v>
      </c>
      <c r="O15" s="86">
        <f aca="true" t="shared" si="5" ref="O15:O46">J15*E15</f>
        <v>0</v>
      </c>
      <c r="P15" s="86">
        <f aca="true" t="shared" si="6" ref="P15:P46">O15+N15+M15</f>
        <v>0</v>
      </c>
      <c r="S15" s="114"/>
      <c r="T15" s="114"/>
    </row>
    <row r="16" spans="1:20" s="75" customFormat="1" ht="12">
      <c r="A16" s="103" t="s">
        <v>513</v>
      </c>
      <c r="B16" s="104"/>
      <c r="C16" s="105" t="s">
        <v>307</v>
      </c>
      <c r="D16" s="103" t="s">
        <v>10</v>
      </c>
      <c r="E16" s="103">
        <v>3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>H16*E16</f>
        <v>0</v>
      </c>
      <c r="N16" s="86">
        <f t="shared" si="4"/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105" t="s">
        <v>365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105" t="s">
        <v>645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110" t="s">
        <v>655</v>
      </c>
      <c r="D19" s="103" t="s">
        <v>308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36">
      <c r="A20" s="103" t="s">
        <v>517</v>
      </c>
      <c r="B20" s="104"/>
      <c r="C20" s="110" t="s">
        <v>651</v>
      </c>
      <c r="D20" s="103" t="s">
        <v>309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24">
      <c r="A21" s="103" t="s">
        <v>518</v>
      </c>
      <c r="B21" s="104"/>
      <c r="C21" s="110" t="s">
        <v>310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311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331</v>
      </c>
      <c r="D23" s="103" t="s">
        <v>308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360</v>
      </c>
      <c r="D24" s="103" t="s">
        <v>309</v>
      </c>
      <c r="E24" s="103">
        <v>1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36">
      <c r="A25" s="103" t="s">
        <v>522</v>
      </c>
      <c r="B25" s="104"/>
      <c r="C25" s="110" t="s">
        <v>312</v>
      </c>
      <c r="D25" s="103" t="s">
        <v>308</v>
      </c>
      <c r="E25" s="103">
        <v>4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12">
      <c r="A26" s="103" t="s">
        <v>525</v>
      </c>
      <c r="B26" s="104"/>
      <c r="C26" s="110" t="s">
        <v>306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6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661</v>
      </c>
      <c r="D28" s="103" t="s">
        <v>308</v>
      </c>
      <c r="E28" s="103">
        <v>1</v>
      </c>
      <c r="F28" s="109"/>
      <c r="G28" s="107"/>
      <c r="H28" s="86">
        <f t="shared" si="0"/>
        <v>0</v>
      </c>
      <c r="I28" s="86"/>
      <c r="J28" s="86"/>
      <c r="K28" s="86">
        <f t="shared" si="1"/>
        <v>0</v>
      </c>
      <c r="L28" s="108">
        <f t="shared" si="2"/>
        <v>0</v>
      </c>
      <c r="M28" s="86">
        <f t="shared" si="3"/>
        <v>0</v>
      </c>
      <c r="N28" s="86">
        <f t="shared" si="4"/>
        <v>0</v>
      </c>
      <c r="O28" s="86">
        <f t="shared" si="5"/>
        <v>0</v>
      </c>
      <c r="P28" s="86">
        <f t="shared" si="6"/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664</v>
      </c>
      <c r="D29" s="103" t="s">
        <v>308</v>
      </c>
      <c r="E29" s="103">
        <v>2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12">
      <c r="A30" s="103" t="s">
        <v>529</v>
      </c>
      <c r="B30" s="104"/>
      <c r="C30" s="110" t="s">
        <v>306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334</v>
      </c>
      <c r="D31" s="103" t="s">
        <v>308</v>
      </c>
      <c r="E31" s="103">
        <v>1</v>
      </c>
      <c r="F31" s="109"/>
      <c r="G31" s="107"/>
      <c r="H31" s="86">
        <f t="shared" si="0"/>
        <v>0</v>
      </c>
      <c r="I31" s="86"/>
      <c r="J31" s="86"/>
      <c r="K31" s="86">
        <f t="shared" si="1"/>
        <v>0</v>
      </c>
      <c r="L31" s="108">
        <f t="shared" si="2"/>
        <v>0</v>
      </c>
      <c r="M31" s="86">
        <f t="shared" si="3"/>
        <v>0</v>
      </c>
      <c r="N31" s="86">
        <f t="shared" si="4"/>
        <v>0</v>
      </c>
      <c r="O31" s="86">
        <f t="shared" si="5"/>
        <v>0</v>
      </c>
      <c r="P31" s="86">
        <f t="shared" si="6"/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315</v>
      </c>
      <c r="D32" s="103" t="s">
        <v>308</v>
      </c>
      <c r="E32" s="103">
        <v>1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361</v>
      </c>
      <c r="D33" s="103" t="s">
        <v>308</v>
      </c>
      <c r="E33" s="103">
        <v>1</v>
      </c>
      <c r="F33" s="109"/>
      <c r="G33" s="107"/>
      <c r="H33" s="86">
        <f t="shared" si="0"/>
        <v>0</v>
      </c>
      <c r="I33" s="86"/>
      <c r="J33" s="86"/>
      <c r="K33" s="86">
        <f t="shared" si="1"/>
        <v>0</v>
      </c>
      <c r="L33" s="108">
        <f t="shared" si="2"/>
        <v>0</v>
      </c>
      <c r="M33" s="86">
        <f t="shared" si="3"/>
        <v>0</v>
      </c>
      <c r="N33" s="86">
        <f t="shared" si="4"/>
        <v>0</v>
      </c>
      <c r="O33" s="86">
        <f t="shared" si="5"/>
        <v>0</v>
      </c>
      <c r="P33" s="86">
        <f t="shared" si="6"/>
        <v>0</v>
      </c>
      <c r="S33" s="114"/>
      <c r="T33" s="114"/>
    </row>
    <row r="34" spans="1:20" s="75" customFormat="1" ht="36">
      <c r="A34" s="103" t="s">
        <v>533</v>
      </c>
      <c r="B34" s="104"/>
      <c r="C34" s="110" t="s">
        <v>337</v>
      </c>
      <c r="D34" s="103" t="s">
        <v>309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36">
      <c r="A35" s="103" t="s">
        <v>534</v>
      </c>
      <c r="B35" s="104"/>
      <c r="C35" s="110" t="s">
        <v>316</v>
      </c>
      <c r="D35" s="103" t="s">
        <v>309</v>
      </c>
      <c r="E35" s="103">
        <v>3</v>
      </c>
      <c r="F35" s="109"/>
      <c r="G35" s="107"/>
      <c r="H35" s="86">
        <f>G35*F35</f>
        <v>0</v>
      </c>
      <c r="I35" s="86"/>
      <c r="J35" s="86"/>
      <c r="K35" s="86">
        <f>J35+I35+H35</f>
        <v>0</v>
      </c>
      <c r="L35" s="108">
        <f>F35*E35</f>
        <v>0</v>
      </c>
      <c r="M35" s="86">
        <f>H35*E35</f>
        <v>0</v>
      </c>
      <c r="N35" s="86">
        <f>I35*E35</f>
        <v>0</v>
      </c>
      <c r="O35" s="86">
        <f>J35*E35</f>
        <v>0</v>
      </c>
      <c r="P35" s="86">
        <f>O35+N35+M35</f>
        <v>0</v>
      </c>
      <c r="S35" s="114"/>
      <c r="T35" s="114"/>
    </row>
    <row r="36" spans="1:20" s="75" customFormat="1" ht="24">
      <c r="A36" s="103" t="s">
        <v>535</v>
      </c>
      <c r="B36" s="104"/>
      <c r="C36" s="110" t="s">
        <v>317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5" customFormat="1" ht="24">
      <c r="A37" s="103" t="s">
        <v>536</v>
      </c>
      <c r="B37" s="104"/>
      <c r="C37" s="110" t="s">
        <v>338</v>
      </c>
      <c r="D37" s="103" t="s">
        <v>308</v>
      </c>
      <c r="E37" s="103">
        <v>2</v>
      </c>
      <c r="F37" s="109"/>
      <c r="G37" s="107"/>
      <c r="H37" s="86">
        <f t="shared" si="0"/>
        <v>0</v>
      </c>
      <c r="I37" s="86"/>
      <c r="J37" s="86"/>
      <c r="K37" s="86">
        <f t="shared" si="1"/>
        <v>0</v>
      </c>
      <c r="L37" s="108">
        <f t="shared" si="2"/>
        <v>0</v>
      </c>
      <c r="M37" s="86">
        <f t="shared" si="3"/>
        <v>0</v>
      </c>
      <c r="N37" s="86">
        <f t="shared" si="4"/>
        <v>0</v>
      </c>
      <c r="O37" s="86">
        <f t="shared" si="5"/>
        <v>0</v>
      </c>
      <c r="P37" s="86">
        <f t="shared" si="6"/>
        <v>0</v>
      </c>
      <c r="S37" s="114"/>
      <c r="T37" s="114"/>
    </row>
    <row r="38" spans="1:20" s="75" customFormat="1" ht="36">
      <c r="A38" s="103" t="s">
        <v>537</v>
      </c>
      <c r="B38" s="104"/>
      <c r="C38" s="110" t="s">
        <v>318</v>
      </c>
      <c r="D38" s="103" t="s">
        <v>308</v>
      </c>
      <c r="E38" s="103">
        <v>2</v>
      </c>
      <c r="F38" s="109"/>
      <c r="G38" s="107"/>
      <c r="H38" s="86">
        <f t="shared" si="0"/>
        <v>0</v>
      </c>
      <c r="I38" s="86"/>
      <c r="J38" s="86"/>
      <c r="K38" s="86">
        <f t="shared" si="1"/>
        <v>0</v>
      </c>
      <c r="L38" s="108">
        <f t="shared" si="2"/>
        <v>0</v>
      </c>
      <c r="M38" s="86">
        <f t="shared" si="3"/>
        <v>0</v>
      </c>
      <c r="N38" s="86">
        <f t="shared" si="4"/>
        <v>0</v>
      </c>
      <c r="O38" s="86">
        <f t="shared" si="5"/>
        <v>0</v>
      </c>
      <c r="P38" s="86">
        <f t="shared" si="6"/>
        <v>0</v>
      </c>
      <c r="S38" s="114"/>
      <c r="T38" s="114"/>
    </row>
    <row r="39" spans="1:20" s="72" customFormat="1" ht="12">
      <c r="A39" s="103" t="s">
        <v>538</v>
      </c>
      <c r="B39" s="91"/>
      <c r="C39" s="90" t="s">
        <v>319</v>
      </c>
      <c r="D39" s="83" t="s">
        <v>10</v>
      </c>
      <c r="E39" s="83">
        <v>20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>F39*E39</f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24">
      <c r="A40" s="103" t="s">
        <v>539</v>
      </c>
      <c r="B40" s="91"/>
      <c r="C40" s="90" t="s">
        <v>320</v>
      </c>
      <c r="D40" s="83" t="s">
        <v>321</v>
      </c>
      <c r="E40" s="83">
        <v>3.5</v>
      </c>
      <c r="F40" s="89"/>
      <c r="G40" s="107"/>
      <c r="H40" s="85">
        <f t="shared" si="0"/>
        <v>0</v>
      </c>
      <c r="I40" s="86"/>
      <c r="J40" s="85"/>
      <c r="K40" s="85">
        <v>1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36">
      <c r="A41" s="103" t="s">
        <v>540</v>
      </c>
      <c r="B41" s="91"/>
      <c r="C41" s="90" t="s">
        <v>425</v>
      </c>
      <c r="D41" s="83" t="s">
        <v>10</v>
      </c>
      <c r="E41" s="83">
        <v>10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12">
      <c r="A42" s="103" t="s">
        <v>541</v>
      </c>
      <c r="B42" s="91"/>
      <c r="C42" s="110" t="s">
        <v>340</v>
      </c>
      <c r="D42" s="83" t="s">
        <v>10</v>
      </c>
      <c r="E42" s="83">
        <v>3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12">
      <c r="A43" s="103" t="s">
        <v>542</v>
      </c>
      <c r="B43" s="91"/>
      <c r="C43" s="90" t="s">
        <v>322</v>
      </c>
      <c r="D43" s="83" t="s">
        <v>10</v>
      </c>
      <c r="E43" s="83">
        <v>4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87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20" s="72" customFormat="1" ht="12">
      <c r="A44" s="103" t="s">
        <v>543</v>
      </c>
      <c r="B44" s="91"/>
      <c r="C44" s="90" t="s">
        <v>323</v>
      </c>
      <c r="D44" s="83" t="s">
        <v>10</v>
      </c>
      <c r="E44" s="83">
        <v>3</v>
      </c>
      <c r="F44" s="89"/>
      <c r="G44" s="107"/>
      <c r="H44" s="85">
        <f t="shared" si="0"/>
        <v>0</v>
      </c>
      <c r="I44" s="86"/>
      <c r="J44" s="85"/>
      <c r="K44" s="85">
        <f t="shared" si="1"/>
        <v>0</v>
      </c>
      <c r="L44" s="87">
        <f t="shared" si="2"/>
        <v>0</v>
      </c>
      <c r="M44" s="85">
        <f t="shared" si="3"/>
        <v>0</v>
      </c>
      <c r="N44" s="85">
        <f t="shared" si="4"/>
        <v>0</v>
      </c>
      <c r="O44" s="85">
        <f t="shared" si="5"/>
        <v>0</v>
      </c>
      <c r="P44" s="85">
        <f t="shared" si="6"/>
        <v>0</v>
      </c>
      <c r="S44" s="114"/>
      <c r="T44" s="114"/>
    </row>
    <row r="45" spans="1:20" s="72" customFormat="1" ht="24">
      <c r="A45" s="103" t="s">
        <v>544</v>
      </c>
      <c r="B45" s="91"/>
      <c r="C45" s="90" t="s">
        <v>341</v>
      </c>
      <c r="D45" s="83" t="s">
        <v>342</v>
      </c>
      <c r="E45" s="83">
        <v>1</v>
      </c>
      <c r="F45" s="89"/>
      <c r="G45" s="107"/>
      <c r="H45" s="85">
        <f t="shared" si="0"/>
        <v>0</v>
      </c>
      <c r="I45" s="86"/>
      <c r="J45" s="85"/>
      <c r="K45" s="85">
        <f t="shared" si="1"/>
        <v>0</v>
      </c>
      <c r="L45" s="87">
        <f t="shared" si="2"/>
        <v>0</v>
      </c>
      <c r="M45" s="85">
        <f t="shared" si="3"/>
        <v>0</v>
      </c>
      <c r="N45" s="85">
        <f t="shared" si="4"/>
        <v>0</v>
      </c>
      <c r="O45" s="85">
        <f t="shared" si="5"/>
        <v>0</v>
      </c>
      <c r="P45" s="85">
        <f t="shared" si="6"/>
        <v>0</v>
      </c>
      <c r="S45" s="114"/>
      <c r="T45" s="114"/>
    </row>
    <row r="46" spans="1:20" s="72" customFormat="1" ht="24">
      <c r="A46" s="103" t="s">
        <v>545</v>
      </c>
      <c r="B46" s="91"/>
      <c r="C46" s="84" t="s">
        <v>343</v>
      </c>
      <c r="D46" s="111" t="s">
        <v>344</v>
      </c>
      <c r="E46" s="83">
        <v>2</v>
      </c>
      <c r="F46" s="89"/>
      <c r="G46" s="107"/>
      <c r="H46" s="85">
        <f t="shared" si="0"/>
        <v>0</v>
      </c>
      <c r="I46" s="86"/>
      <c r="J46" s="85"/>
      <c r="K46" s="85">
        <f t="shared" si="1"/>
        <v>0</v>
      </c>
      <c r="L46" s="112">
        <f t="shared" si="2"/>
        <v>0</v>
      </c>
      <c r="M46" s="85">
        <f t="shared" si="3"/>
        <v>0</v>
      </c>
      <c r="N46" s="85">
        <f t="shared" si="4"/>
        <v>0</v>
      </c>
      <c r="O46" s="85">
        <f t="shared" si="5"/>
        <v>0</v>
      </c>
      <c r="P46" s="85">
        <f t="shared" si="6"/>
        <v>0</v>
      </c>
      <c r="S46" s="114"/>
      <c r="T46" s="114"/>
    </row>
    <row r="47" spans="1:16" s="72" customFormat="1" ht="12">
      <c r="A47" s="83"/>
      <c r="B47" s="91"/>
      <c r="C47" s="440" t="s">
        <v>324</v>
      </c>
      <c r="D47" s="440"/>
      <c r="E47" s="91"/>
      <c r="F47" s="95"/>
      <c r="G47" s="92"/>
      <c r="H47" s="93"/>
      <c r="I47" s="94"/>
      <c r="J47" s="92"/>
      <c r="K47" s="85"/>
      <c r="L47" s="116">
        <f>SUM(L13:L46)</f>
        <v>0</v>
      </c>
      <c r="M47" s="117">
        <f>SUM(M13:M46)</f>
        <v>0</v>
      </c>
      <c r="N47" s="117">
        <f>SUM(N13:N46)</f>
        <v>0</v>
      </c>
      <c r="O47" s="117">
        <f>SUM(O13:O46)</f>
        <v>0</v>
      </c>
      <c r="P47" s="117">
        <f>SUM(P13:P46)</f>
        <v>0</v>
      </c>
    </row>
    <row r="48" spans="1:16" s="72" customFormat="1" ht="24.75" customHeight="1">
      <c r="A48" s="83"/>
      <c r="B48" s="441" t="s">
        <v>641</v>
      </c>
      <c r="C48" s="441"/>
      <c r="D48" s="84"/>
      <c r="E48" s="91"/>
      <c r="F48" s="95"/>
      <c r="G48" s="92"/>
      <c r="H48" s="92"/>
      <c r="I48" s="94"/>
      <c r="J48" s="92"/>
      <c r="K48" s="85"/>
      <c r="L48" s="118"/>
      <c r="M48" s="119"/>
      <c r="N48" s="119">
        <v>0</v>
      </c>
      <c r="O48" s="119"/>
      <c r="P48" s="119">
        <f>N48</f>
        <v>0</v>
      </c>
    </row>
    <row r="49" spans="1:16" s="72" customFormat="1" ht="12">
      <c r="A49" s="83"/>
      <c r="B49" s="113"/>
      <c r="C49" s="96" t="s">
        <v>21</v>
      </c>
      <c r="D49" s="84"/>
      <c r="E49" s="91"/>
      <c r="F49" s="95"/>
      <c r="G49" s="92"/>
      <c r="H49" s="92"/>
      <c r="I49" s="94"/>
      <c r="J49" s="92"/>
      <c r="K49" s="85"/>
      <c r="L49" s="118"/>
      <c r="M49" s="117">
        <f>M47</f>
        <v>0</v>
      </c>
      <c r="N49" s="117">
        <f>N48+N47</f>
        <v>0</v>
      </c>
      <c r="O49" s="117">
        <f>O47</f>
        <v>0</v>
      </c>
      <c r="P49" s="117">
        <f>SUM(P47:P48)</f>
        <v>0</v>
      </c>
    </row>
    <row r="50" spans="1:16" s="102" customFormat="1" ht="12.75">
      <c r="A50" s="97"/>
      <c r="B50" s="435" t="s">
        <v>345</v>
      </c>
      <c r="C50" s="435"/>
      <c r="D50" s="98"/>
      <c r="E50" s="98"/>
      <c r="F50" s="99"/>
      <c r="G50" s="100"/>
      <c r="H50" s="100"/>
      <c r="I50" s="101"/>
      <c r="J50" s="100"/>
      <c r="K50" s="85"/>
      <c r="L50" s="120"/>
      <c r="M50" s="121"/>
      <c r="N50" s="121"/>
      <c r="O50" s="121"/>
      <c r="P50" s="122">
        <f>SUM(P47:P48)</f>
        <v>0</v>
      </c>
    </row>
    <row r="52" spans="3:18" ht="12.75">
      <c r="C52" s="427" t="s">
        <v>665</v>
      </c>
      <c r="D52" s="428"/>
      <c r="E52" s="397"/>
      <c r="F52" s="397"/>
      <c r="G52" s="397"/>
      <c r="H52" s="384"/>
      <c r="I52" s="384"/>
      <c r="J52" s="384"/>
      <c r="K52" s="384"/>
      <c r="L52" s="384"/>
      <c r="M52" s="384"/>
      <c r="N52" s="398"/>
      <c r="O52" s="398"/>
      <c r="P52" s="398"/>
      <c r="Q52" s="398"/>
      <c r="R52" s="398"/>
    </row>
    <row r="53" spans="3:18" ht="12.75">
      <c r="C53" s="384" t="s">
        <v>53</v>
      </c>
      <c r="D53" s="384"/>
      <c r="E53" s="383"/>
      <c r="F53" s="383"/>
      <c r="G53" s="383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  <row r="54" spans="3:18" ht="12.75"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</row>
    <row r="55" spans="3:18" ht="12.75">
      <c r="C55" s="426" t="s">
        <v>54</v>
      </c>
      <c r="D55" s="426"/>
      <c r="E55" s="15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</row>
  </sheetData>
  <sheetProtection/>
  <mergeCells count="34">
    <mergeCell ref="L10:P10"/>
    <mergeCell ref="B5:C5"/>
    <mergeCell ref="D5:O5"/>
    <mergeCell ref="N8:O8"/>
    <mergeCell ref="A10:A11"/>
    <mergeCell ref="B10:B11"/>
    <mergeCell ref="C10:C11"/>
    <mergeCell ref="D10:D11"/>
    <mergeCell ref="A1:IV1"/>
    <mergeCell ref="A2:O2"/>
    <mergeCell ref="B3:C3"/>
    <mergeCell ref="D3:P3"/>
    <mergeCell ref="B4:C4"/>
    <mergeCell ref="D4:P4"/>
    <mergeCell ref="H53:M53"/>
    <mergeCell ref="N53:R53"/>
    <mergeCell ref="B48:C48"/>
    <mergeCell ref="B50:C50"/>
    <mergeCell ref="D7:E7"/>
    <mergeCell ref="B8:H8"/>
    <mergeCell ref="E10:E11"/>
    <mergeCell ref="B7:C7"/>
    <mergeCell ref="C47:D47"/>
    <mergeCell ref="F10:K10"/>
    <mergeCell ref="C54:R54"/>
    <mergeCell ref="C55:D55"/>
    <mergeCell ref="F55:R55"/>
    <mergeCell ref="C52:D52"/>
    <mergeCell ref="E52:G52"/>
    <mergeCell ref="H52:J52"/>
    <mergeCell ref="K52:M52"/>
    <mergeCell ref="N52:R52"/>
    <mergeCell ref="C53:D53"/>
    <mergeCell ref="E53:G53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46">
      <selection activeCell="A52" sqref="A52:IV55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4.37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366</v>
      </c>
    </row>
    <row r="2" spans="1:15" ht="14.25">
      <c r="A2" s="404" t="s">
        <v>368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367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P50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376</v>
      </c>
      <c r="D13" s="103" t="s">
        <v>10</v>
      </c>
      <c r="E13" s="103">
        <v>10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305</v>
      </c>
      <c r="D14" s="103" t="s">
        <v>10</v>
      </c>
      <c r="E14" s="103">
        <v>3</v>
      </c>
      <c r="F14" s="106"/>
      <c r="G14" s="107"/>
      <c r="H14" s="86">
        <f>G14*F14</f>
        <v>0</v>
      </c>
      <c r="I14" s="86"/>
      <c r="J14" s="86"/>
      <c r="K14" s="86">
        <f>J14+I14+H14</f>
        <v>0</v>
      </c>
      <c r="L14" s="108">
        <f>F14*E14</f>
        <v>0</v>
      </c>
      <c r="M14" s="86">
        <f>H14*E14</f>
        <v>0</v>
      </c>
      <c r="N14" s="86">
        <f>I14*E14</f>
        <v>0</v>
      </c>
      <c r="O14" s="86">
        <f>J14*E14</f>
        <v>0</v>
      </c>
      <c r="P14" s="86">
        <f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306</v>
      </c>
      <c r="D15" s="88" t="s">
        <v>10</v>
      </c>
      <c r="E15" s="103">
        <v>4</v>
      </c>
      <c r="F15" s="109"/>
      <c r="G15" s="107"/>
      <c r="H15" s="86">
        <f aca="true" t="shared" si="0" ref="H15:H46">G15*F15</f>
        <v>0</v>
      </c>
      <c r="I15" s="86"/>
      <c r="J15" s="86"/>
      <c r="K15" s="86">
        <f aca="true" t="shared" si="1" ref="K15:K46">J15+I15+H15</f>
        <v>0</v>
      </c>
      <c r="L15" s="108">
        <f aca="true" t="shared" si="2" ref="L15:L46">F15*E15</f>
        <v>0</v>
      </c>
      <c r="M15" s="86">
        <f aca="true" t="shared" si="3" ref="M15:M46">H15*E15</f>
        <v>0</v>
      </c>
      <c r="N15" s="86">
        <f aca="true" t="shared" si="4" ref="N15:N46">I15*E15</f>
        <v>0</v>
      </c>
      <c r="O15" s="86">
        <f aca="true" t="shared" si="5" ref="O15:O46">J15*E15</f>
        <v>0</v>
      </c>
      <c r="P15" s="86">
        <f aca="true" t="shared" si="6" ref="P15:P46">O15+N15+M15</f>
        <v>0</v>
      </c>
      <c r="S15" s="114"/>
      <c r="T15" s="114"/>
    </row>
    <row r="16" spans="1:20" s="75" customFormat="1" ht="12">
      <c r="A16" s="103" t="s">
        <v>513</v>
      </c>
      <c r="B16" s="104"/>
      <c r="C16" s="105" t="s">
        <v>307</v>
      </c>
      <c r="D16" s="103" t="s">
        <v>10</v>
      </c>
      <c r="E16" s="103">
        <v>3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>H16*E16</f>
        <v>0</v>
      </c>
      <c r="N16" s="86">
        <f t="shared" si="4"/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105" t="s">
        <v>371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105" t="s">
        <v>645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110" t="s">
        <v>656</v>
      </c>
      <c r="D19" s="103" t="s">
        <v>308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36">
      <c r="A20" s="103" t="s">
        <v>517</v>
      </c>
      <c r="B20" s="104"/>
      <c r="C20" s="110" t="s">
        <v>651</v>
      </c>
      <c r="D20" s="103" t="s">
        <v>309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24">
      <c r="A21" s="103" t="s">
        <v>518</v>
      </c>
      <c r="B21" s="104"/>
      <c r="C21" s="110" t="s">
        <v>310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311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331</v>
      </c>
      <c r="D23" s="103" t="s">
        <v>308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360</v>
      </c>
      <c r="D24" s="103" t="s">
        <v>309</v>
      </c>
      <c r="E24" s="103">
        <v>1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36">
      <c r="A25" s="103" t="s">
        <v>522</v>
      </c>
      <c r="B25" s="104"/>
      <c r="C25" s="110" t="s">
        <v>312</v>
      </c>
      <c r="D25" s="103" t="s">
        <v>308</v>
      </c>
      <c r="E25" s="103">
        <v>4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12">
      <c r="A26" s="103" t="s">
        <v>525</v>
      </c>
      <c r="B26" s="104"/>
      <c r="C26" s="110" t="s">
        <v>306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6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661</v>
      </c>
      <c r="D28" s="103" t="s">
        <v>308</v>
      </c>
      <c r="E28" s="103">
        <v>1</v>
      </c>
      <c r="F28" s="109"/>
      <c r="G28" s="107"/>
      <c r="H28" s="86">
        <f t="shared" si="0"/>
        <v>0</v>
      </c>
      <c r="I28" s="86"/>
      <c r="J28" s="86"/>
      <c r="K28" s="86">
        <f t="shared" si="1"/>
        <v>0</v>
      </c>
      <c r="L28" s="108">
        <f t="shared" si="2"/>
        <v>0</v>
      </c>
      <c r="M28" s="86">
        <f t="shared" si="3"/>
        <v>0</v>
      </c>
      <c r="N28" s="86">
        <f t="shared" si="4"/>
        <v>0</v>
      </c>
      <c r="O28" s="86">
        <f t="shared" si="5"/>
        <v>0</v>
      </c>
      <c r="P28" s="86">
        <f t="shared" si="6"/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664</v>
      </c>
      <c r="D29" s="103" t="s">
        <v>308</v>
      </c>
      <c r="E29" s="103">
        <v>2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12">
      <c r="A30" s="103" t="s">
        <v>529</v>
      </c>
      <c r="B30" s="104"/>
      <c r="C30" s="110" t="s">
        <v>306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334</v>
      </c>
      <c r="D31" s="103" t="s">
        <v>308</v>
      </c>
      <c r="E31" s="103">
        <v>1</v>
      </c>
      <c r="F31" s="109"/>
      <c r="G31" s="107"/>
      <c r="H31" s="86">
        <f t="shared" si="0"/>
        <v>0</v>
      </c>
      <c r="I31" s="86"/>
      <c r="J31" s="86"/>
      <c r="K31" s="86">
        <f t="shared" si="1"/>
        <v>0</v>
      </c>
      <c r="L31" s="108">
        <f t="shared" si="2"/>
        <v>0</v>
      </c>
      <c r="M31" s="86">
        <f t="shared" si="3"/>
        <v>0</v>
      </c>
      <c r="N31" s="86">
        <f t="shared" si="4"/>
        <v>0</v>
      </c>
      <c r="O31" s="86">
        <f t="shared" si="5"/>
        <v>0</v>
      </c>
      <c r="P31" s="86">
        <f t="shared" si="6"/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315</v>
      </c>
      <c r="D32" s="103" t="s">
        <v>308</v>
      </c>
      <c r="E32" s="103">
        <v>1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361</v>
      </c>
      <c r="D33" s="103" t="s">
        <v>308</v>
      </c>
      <c r="E33" s="103">
        <v>1</v>
      </c>
      <c r="F33" s="109"/>
      <c r="G33" s="107"/>
      <c r="H33" s="86">
        <f t="shared" si="0"/>
        <v>0</v>
      </c>
      <c r="I33" s="86"/>
      <c r="J33" s="86"/>
      <c r="K33" s="86">
        <f t="shared" si="1"/>
        <v>0</v>
      </c>
      <c r="L33" s="108">
        <f t="shared" si="2"/>
        <v>0</v>
      </c>
      <c r="M33" s="86">
        <f t="shared" si="3"/>
        <v>0</v>
      </c>
      <c r="N33" s="86">
        <f t="shared" si="4"/>
        <v>0</v>
      </c>
      <c r="O33" s="86">
        <f t="shared" si="5"/>
        <v>0</v>
      </c>
      <c r="P33" s="86">
        <f t="shared" si="6"/>
        <v>0</v>
      </c>
      <c r="S33" s="114"/>
      <c r="T33" s="114"/>
    </row>
    <row r="34" spans="1:20" s="75" customFormat="1" ht="36">
      <c r="A34" s="103" t="s">
        <v>533</v>
      </c>
      <c r="B34" s="104"/>
      <c r="C34" s="110" t="s">
        <v>337</v>
      </c>
      <c r="D34" s="103" t="s">
        <v>309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36">
      <c r="A35" s="103" t="s">
        <v>534</v>
      </c>
      <c r="B35" s="104"/>
      <c r="C35" s="110" t="s">
        <v>316</v>
      </c>
      <c r="D35" s="103" t="s">
        <v>309</v>
      </c>
      <c r="E35" s="103">
        <v>3</v>
      </c>
      <c r="F35" s="109"/>
      <c r="G35" s="107"/>
      <c r="H35" s="86">
        <f>G35*F35</f>
        <v>0</v>
      </c>
      <c r="I35" s="86"/>
      <c r="J35" s="86"/>
      <c r="K35" s="86">
        <f>J35+I35+H35</f>
        <v>0</v>
      </c>
      <c r="L35" s="108">
        <f>F35*E35</f>
        <v>0</v>
      </c>
      <c r="M35" s="86">
        <f>H35*E35</f>
        <v>0</v>
      </c>
      <c r="N35" s="86">
        <f>I35*E35</f>
        <v>0</v>
      </c>
      <c r="O35" s="86">
        <f>J35*E35</f>
        <v>0</v>
      </c>
      <c r="P35" s="86">
        <f>O35+N35+M35</f>
        <v>0</v>
      </c>
      <c r="S35" s="114"/>
      <c r="T35" s="114"/>
    </row>
    <row r="36" spans="1:20" s="75" customFormat="1" ht="24">
      <c r="A36" s="103" t="s">
        <v>535</v>
      </c>
      <c r="B36" s="104"/>
      <c r="C36" s="110" t="s">
        <v>317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5" customFormat="1" ht="24">
      <c r="A37" s="103" t="s">
        <v>536</v>
      </c>
      <c r="B37" s="104"/>
      <c r="C37" s="110" t="s">
        <v>338</v>
      </c>
      <c r="D37" s="103" t="s">
        <v>308</v>
      </c>
      <c r="E37" s="103">
        <v>2</v>
      </c>
      <c r="F37" s="109"/>
      <c r="G37" s="107"/>
      <c r="H37" s="86">
        <f t="shared" si="0"/>
        <v>0</v>
      </c>
      <c r="I37" s="86"/>
      <c r="J37" s="86"/>
      <c r="K37" s="86">
        <f t="shared" si="1"/>
        <v>0</v>
      </c>
      <c r="L37" s="108">
        <f t="shared" si="2"/>
        <v>0</v>
      </c>
      <c r="M37" s="86">
        <f t="shared" si="3"/>
        <v>0</v>
      </c>
      <c r="N37" s="86">
        <f t="shared" si="4"/>
        <v>0</v>
      </c>
      <c r="O37" s="86">
        <f t="shared" si="5"/>
        <v>0</v>
      </c>
      <c r="P37" s="86">
        <f t="shared" si="6"/>
        <v>0</v>
      </c>
      <c r="S37" s="114"/>
      <c r="T37" s="114"/>
    </row>
    <row r="38" spans="1:20" s="75" customFormat="1" ht="36">
      <c r="A38" s="103" t="s">
        <v>537</v>
      </c>
      <c r="B38" s="104"/>
      <c r="C38" s="110" t="s">
        <v>318</v>
      </c>
      <c r="D38" s="103" t="s">
        <v>308</v>
      </c>
      <c r="E38" s="103">
        <v>2</v>
      </c>
      <c r="F38" s="109"/>
      <c r="G38" s="107"/>
      <c r="H38" s="86">
        <f t="shared" si="0"/>
        <v>0</v>
      </c>
      <c r="I38" s="86"/>
      <c r="J38" s="86"/>
      <c r="K38" s="86">
        <f t="shared" si="1"/>
        <v>0</v>
      </c>
      <c r="L38" s="108">
        <f t="shared" si="2"/>
        <v>0</v>
      </c>
      <c r="M38" s="86">
        <f t="shared" si="3"/>
        <v>0</v>
      </c>
      <c r="N38" s="86">
        <f t="shared" si="4"/>
        <v>0</v>
      </c>
      <c r="O38" s="86">
        <f t="shared" si="5"/>
        <v>0</v>
      </c>
      <c r="P38" s="86">
        <f t="shared" si="6"/>
        <v>0</v>
      </c>
      <c r="S38" s="114"/>
      <c r="T38" s="114"/>
    </row>
    <row r="39" spans="1:20" s="72" customFormat="1" ht="12">
      <c r="A39" s="103" t="s">
        <v>538</v>
      </c>
      <c r="B39" s="91"/>
      <c r="C39" s="90" t="s">
        <v>319</v>
      </c>
      <c r="D39" s="83" t="s">
        <v>10</v>
      </c>
      <c r="E39" s="83">
        <v>20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>F39*E39</f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24">
      <c r="A40" s="103" t="s">
        <v>539</v>
      </c>
      <c r="B40" s="91"/>
      <c r="C40" s="90" t="s">
        <v>320</v>
      </c>
      <c r="D40" s="83" t="s">
        <v>321</v>
      </c>
      <c r="E40" s="83">
        <v>3.5</v>
      </c>
      <c r="F40" s="89"/>
      <c r="G40" s="107"/>
      <c r="H40" s="85">
        <f t="shared" si="0"/>
        <v>0</v>
      </c>
      <c r="I40" s="86"/>
      <c r="J40" s="85"/>
      <c r="K40" s="85">
        <v>1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36">
      <c r="A41" s="103" t="s">
        <v>540</v>
      </c>
      <c r="B41" s="91"/>
      <c r="C41" s="90" t="s">
        <v>425</v>
      </c>
      <c r="D41" s="83" t="s">
        <v>10</v>
      </c>
      <c r="E41" s="83">
        <v>10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12">
      <c r="A42" s="103" t="s">
        <v>541</v>
      </c>
      <c r="B42" s="91"/>
      <c r="C42" s="110" t="s">
        <v>340</v>
      </c>
      <c r="D42" s="83" t="s">
        <v>10</v>
      </c>
      <c r="E42" s="83">
        <v>3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12">
      <c r="A43" s="103" t="s">
        <v>542</v>
      </c>
      <c r="B43" s="91"/>
      <c r="C43" s="90" t="s">
        <v>322</v>
      </c>
      <c r="D43" s="83" t="s">
        <v>10</v>
      </c>
      <c r="E43" s="83">
        <v>4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87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20" s="72" customFormat="1" ht="12">
      <c r="A44" s="103" t="s">
        <v>543</v>
      </c>
      <c r="B44" s="91"/>
      <c r="C44" s="90" t="s">
        <v>323</v>
      </c>
      <c r="D44" s="83" t="s">
        <v>10</v>
      </c>
      <c r="E44" s="83">
        <v>3</v>
      </c>
      <c r="F44" s="89"/>
      <c r="G44" s="107"/>
      <c r="H44" s="85">
        <f t="shared" si="0"/>
        <v>0</v>
      </c>
      <c r="I44" s="86"/>
      <c r="J44" s="85"/>
      <c r="K44" s="85">
        <f t="shared" si="1"/>
        <v>0</v>
      </c>
      <c r="L44" s="87">
        <f t="shared" si="2"/>
        <v>0</v>
      </c>
      <c r="M44" s="85">
        <f t="shared" si="3"/>
        <v>0</v>
      </c>
      <c r="N44" s="85">
        <f t="shared" si="4"/>
        <v>0</v>
      </c>
      <c r="O44" s="85">
        <f t="shared" si="5"/>
        <v>0</v>
      </c>
      <c r="P44" s="85">
        <f t="shared" si="6"/>
        <v>0</v>
      </c>
      <c r="S44" s="114"/>
      <c r="T44" s="114"/>
    </row>
    <row r="45" spans="1:20" s="72" customFormat="1" ht="24">
      <c r="A45" s="103" t="s">
        <v>544</v>
      </c>
      <c r="B45" s="91"/>
      <c r="C45" s="90" t="s">
        <v>341</v>
      </c>
      <c r="D45" s="83" t="s">
        <v>342</v>
      </c>
      <c r="E45" s="83">
        <v>1</v>
      </c>
      <c r="F45" s="89"/>
      <c r="G45" s="107"/>
      <c r="H45" s="85">
        <f t="shared" si="0"/>
        <v>0</v>
      </c>
      <c r="I45" s="86"/>
      <c r="J45" s="85"/>
      <c r="K45" s="85">
        <f t="shared" si="1"/>
        <v>0</v>
      </c>
      <c r="L45" s="87">
        <f t="shared" si="2"/>
        <v>0</v>
      </c>
      <c r="M45" s="85">
        <f t="shared" si="3"/>
        <v>0</v>
      </c>
      <c r="N45" s="85">
        <f t="shared" si="4"/>
        <v>0</v>
      </c>
      <c r="O45" s="85">
        <f t="shared" si="5"/>
        <v>0</v>
      </c>
      <c r="P45" s="85">
        <f t="shared" si="6"/>
        <v>0</v>
      </c>
      <c r="S45" s="114"/>
      <c r="T45" s="114"/>
    </row>
    <row r="46" spans="1:20" s="72" customFormat="1" ht="24">
      <c r="A46" s="103" t="s">
        <v>545</v>
      </c>
      <c r="B46" s="91"/>
      <c r="C46" s="84" t="s">
        <v>343</v>
      </c>
      <c r="D46" s="111" t="s">
        <v>344</v>
      </c>
      <c r="E46" s="83">
        <v>2</v>
      </c>
      <c r="F46" s="89"/>
      <c r="G46" s="107"/>
      <c r="H46" s="85">
        <f t="shared" si="0"/>
        <v>0</v>
      </c>
      <c r="I46" s="86"/>
      <c r="J46" s="85"/>
      <c r="K46" s="85">
        <f t="shared" si="1"/>
        <v>0</v>
      </c>
      <c r="L46" s="112">
        <f t="shared" si="2"/>
        <v>0</v>
      </c>
      <c r="M46" s="85">
        <f t="shared" si="3"/>
        <v>0</v>
      </c>
      <c r="N46" s="85">
        <f t="shared" si="4"/>
        <v>0</v>
      </c>
      <c r="O46" s="85">
        <f t="shared" si="5"/>
        <v>0</v>
      </c>
      <c r="P46" s="85">
        <f t="shared" si="6"/>
        <v>0</v>
      </c>
      <c r="S46" s="114"/>
      <c r="T46" s="114"/>
    </row>
    <row r="47" spans="1:16" s="72" customFormat="1" ht="12">
      <c r="A47" s="83"/>
      <c r="B47" s="91"/>
      <c r="C47" s="440" t="s">
        <v>324</v>
      </c>
      <c r="D47" s="440"/>
      <c r="E47" s="91"/>
      <c r="F47" s="95"/>
      <c r="G47" s="92"/>
      <c r="H47" s="93"/>
      <c r="I47" s="94"/>
      <c r="J47" s="92"/>
      <c r="K47" s="85"/>
      <c r="L47" s="116">
        <f>SUM(L13:L46)</f>
        <v>0</v>
      </c>
      <c r="M47" s="117">
        <f>SUM(M13:M46)</f>
        <v>0</v>
      </c>
      <c r="N47" s="117">
        <f>SUM(N13:N46)</f>
        <v>0</v>
      </c>
      <c r="O47" s="117">
        <f>SUM(O13:O46)</f>
        <v>0</v>
      </c>
      <c r="P47" s="117">
        <f>SUM(P13:P46)</f>
        <v>0</v>
      </c>
    </row>
    <row r="48" spans="1:16" s="72" customFormat="1" ht="24.75" customHeight="1">
      <c r="A48" s="83"/>
      <c r="B48" s="441" t="s">
        <v>641</v>
      </c>
      <c r="C48" s="441"/>
      <c r="D48" s="84"/>
      <c r="E48" s="91"/>
      <c r="F48" s="95"/>
      <c r="G48" s="92"/>
      <c r="H48" s="92"/>
      <c r="I48" s="94"/>
      <c r="J48" s="92"/>
      <c r="K48" s="85"/>
      <c r="L48" s="118"/>
      <c r="M48" s="119"/>
      <c r="N48" s="119">
        <v>0</v>
      </c>
      <c r="O48" s="119"/>
      <c r="P48" s="119">
        <f>N48</f>
        <v>0</v>
      </c>
    </row>
    <row r="49" spans="1:16" s="72" customFormat="1" ht="12">
      <c r="A49" s="83"/>
      <c r="B49" s="113"/>
      <c r="C49" s="96" t="s">
        <v>21</v>
      </c>
      <c r="D49" s="84"/>
      <c r="E49" s="91"/>
      <c r="F49" s="95"/>
      <c r="G49" s="92"/>
      <c r="H49" s="92"/>
      <c r="I49" s="94"/>
      <c r="J49" s="92"/>
      <c r="K49" s="85"/>
      <c r="L49" s="118"/>
      <c r="M49" s="117">
        <f>M47</f>
        <v>0</v>
      </c>
      <c r="N49" s="117">
        <f>N48+N47</f>
        <v>0</v>
      </c>
      <c r="O49" s="117">
        <f>O47</f>
        <v>0</v>
      </c>
      <c r="P49" s="117">
        <f>SUM(P47:P48)</f>
        <v>0</v>
      </c>
    </row>
    <row r="50" spans="1:16" s="102" customFormat="1" ht="12.75">
      <c r="A50" s="97"/>
      <c r="B50" s="435" t="s">
        <v>345</v>
      </c>
      <c r="C50" s="435"/>
      <c r="D50" s="98"/>
      <c r="E50" s="98"/>
      <c r="F50" s="99"/>
      <c r="G50" s="100"/>
      <c r="H50" s="100"/>
      <c r="I50" s="101"/>
      <c r="J50" s="100"/>
      <c r="K50" s="85"/>
      <c r="L50" s="120"/>
      <c r="M50" s="121"/>
      <c r="N50" s="121"/>
      <c r="O50" s="121"/>
      <c r="P50" s="122">
        <f>SUM(P47:P48)</f>
        <v>0</v>
      </c>
    </row>
    <row r="52" spans="3:18" ht="12.75">
      <c r="C52" s="427" t="s">
        <v>665</v>
      </c>
      <c r="D52" s="428"/>
      <c r="E52" s="397"/>
      <c r="F52" s="397"/>
      <c r="G52" s="397"/>
      <c r="H52" s="384"/>
      <c r="I52" s="384"/>
      <c r="J52" s="384"/>
      <c r="K52" s="384"/>
      <c r="L52" s="384"/>
      <c r="M52" s="384"/>
      <c r="N52" s="398"/>
      <c r="O52" s="398"/>
      <c r="P52" s="398"/>
      <c r="Q52" s="398"/>
      <c r="R52" s="398"/>
    </row>
    <row r="53" spans="3:18" ht="12.75">
      <c r="C53" s="384" t="s">
        <v>53</v>
      </c>
      <c r="D53" s="384"/>
      <c r="E53" s="383"/>
      <c r="F53" s="383"/>
      <c r="G53" s="383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  <row r="54" spans="3:18" ht="12.75"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</row>
    <row r="55" spans="3:18" ht="12.75">
      <c r="C55" s="426" t="s">
        <v>54</v>
      </c>
      <c r="D55" s="426"/>
      <c r="E55" s="15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</row>
  </sheetData>
  <sheetProtection/>
  <mergeCells count="34">
    <mergeCell ref="A10:A11"/>
    <mergeCell ref="B10:B11"/>
    <mergeCell ref="C10:C11"/>
    <mergeCell ref="D10:D11"/>
    <mergeCell ref="L10:P10"/>
    <mergeCell ref="C47:D47"/>
    <mergeCell ref="E10:E11"/>
    <mergeCell ref="F10:K10"/>
    <mergeCell ref="B5:C5"/>
    <mergeCell ref="D5:O5"/>
    <mergeCell ref="B7:C7"/>
    <mergeCell ref="D7:E7"/>
    <mergeCell ref="B8:H8"/>
    <mergeCell ref="N8:O8"/>
    <mergeCell ref="H53:M53"/>
    <mergeCell ref="N53:R53"/>
    <mergeCell ref="A1:IV1"/>
    <mergeCell ref="A2:O2"/>
    <mergeCell ref="B3:C3"/>
    <mergeCell ref="D3:P3"/>
    <mergeCell ref="B4:C4"/>
    <mergeCell ref="D4:P4"/>
    <mergeCell ref="B48:C48"/>
    <mergeCell ref="B50:C50"/>
    <mergeCell ref="C54:R54"/>
    <mergeCell ref="C55:D55"/>
    <mergeCell ref="F55:R55"/>
    <mergeCell ref="C52:D52"/>
    <mergeCell ref="E52:G52"/>
    <mergeCell ref="H52:J52"/>
    <mergeCell ref="K52:M52"/>
    <mergeCell ref="N52:R52"/>
    <mergeCell ref="C53:D53"/>
    <mergeCell ref="E53:G53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45">
      <selection activeCell="A53" sqref="A53:IV56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4.37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372</v>
      </c>
    </row>
    <row r="2" spans="1:15" ht="14.25">
      <c r="A2" s="404" t="s">
        <v>373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374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P51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376</v>
      </c>
      <c r="D13" s="103" t="s">
        <v>10</v>
      </c>
      <c r="E13" s="103">
        <v>10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305</v>
      </c>
      <c r="D14" s="103" t="s">
        <v>10</v>
      </c>
      <c r="E14" s="103">
        <v>3</v>
      </c>
      <c r="F14" s="106"/>
      <c r="G14" s="107"/>
      <c r="H14" s="86">
        <f>G14*F14</f>
        <v>0</v>
      </c>
      <c r="I14" s="86"/>
      <c r="J14" s="86"/>
      <c r="K14" s="86">
        <f>J14+I14+H14</f>
        <v>0</v>
      </c>
      <c r="L14" s="108">
        <f>F14*E14</f>
        <v>0</v>
      </c>
      <c r="M14" s="86">
        <f>H14*E14</f>
        <v>0</v>
      </c>
      <c r="N14" s="86">
        <f>I14*E14</f>
        <v>0</v>
      </c>
      <c r="O14" s="86">
        <f>J14*E14</f>
        <v>0</v>
      </c>
      <c r="P14" s="86">
        <f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306</v>
      </c>
      <c r="D15" s="88" t="s">
        <v>10</v>
      </c>
      <c r="E15" s="103">
        <v>4</v>
      </c>
      <c r="F15" s="109"/>
      <c r="G15" s="107"/>
      <c r="H15" s="86">
        <f aca="true" t="shared" si="0" ref="H15:H47">G15*F15</f>
        <v>0</v>
      </c>
      <c r="I15" s="86"/>
      <c r="J15" s="86"/>
      <c r="K15" s="86">
        <f aca="true" t="shared" si="1" ref="K15:K47">J15+I15+H15</f>
        <v>0</v>
      </c>
      <c r="L15" s="108">
        <f aca="true" t="shared" si="2" ref="L15:L47">F15*E15</f>
        <v>0</v>
      </c>
      <c r="M15" s="86">
        <f aca="true" t="shared" si="3" ref="M15:M47">H15*E15</f>
        <v>0</v>
      </c>
      <c r="N15" s="86">
        <f aca="true" t="shared" si="4" ref="N15:N47">I15*E15</f>
        <v>0</v>
      </c>
      <c r="O15" s="86">
        <f aca="true" t="shared" si="5" ref="O15:O47">J15*E15</f>
        <v>0</v>
      </c>
      <c r="P15" s="86">
        <f aca="true" t="shared" si="6" ref="P15:P47">O15+N15+M15</f>
        <v>0</v>
      </c>
      <c r="S15" s="114"/>
      <c r="T15" s="114"/>
    </row>
    <row r="16" spans="1:20" s="75" customFormat="1" ht="12">
      <c r="A16" s="103" t="s">
        <v>513</v>
      </c>
      <c r="B16" s="104"/>
      <c r="C16" s="105" t="s">
        <v>307</v>
      </c>
      <c r="D16" s="103" t="s">
        <v>10</v>
      </c>
      <c r="E16" s="103">
        <v>3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>H16*E16</f>
        <v>0</v>
      </c>
      <c r="N16" s="86">
        <f t="shared" si="4"/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105" t="s">
        <v>375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24">
      <c r="A18" s="103" t="s">
        <v>515</v>
      </c>
      <c r="B18" s="104"/>
      <c r="C18" s="105" t="s">
        <v>643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>J18+I18+H18</f>
        <v>0</v>
      </c>
      <c r="L18" s="108">
        <f t="shared" si="2"/>
        <v>0</v>
      </c>
      <c r="M18" s="86">
        <f t="shared" si="3"/>
        <v>0</v>
      </c>
      <c r="N18" s="86">
        <f>I18*E18</f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110" t="s">
        <v>349</v>
      </c>
      <c r="D19" s="103" t="s">
        <v>308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36">
      <c r="A20" s="103" t="s">
        <v>517</v>
      </c>
      <c r="B20" s="104"/>
      <c r="C20" s="110" t="s">
        <v>651</v>
      </c>
      <c r="D20" s="103" t="s">
        <v>309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24">
      <c r="A21" s="103" t="s">
        <v>518</v>
      </c>
      <c r="B21" s="104"/>
      <c r="C21" s="110" t="s">
        <v>310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311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331</v>
      </c>
      <c r="D23" s="103" t="s">
        <v>308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360</v>
      </c>
      <c r="D24" s="103" t="s">
        <v>309</v>
      </c>
      <c r="E24" s="103">
        <v>1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36">
      <c r="A25" s="103" t="s">
        <v>522</v>
      </c>
      <c r="B25" s="104"/>
      <c r="C25" s="110" t="s">
        <v>312</v>
      </c>
      <c r="D25" s="103" t="s">
        <v>308</v>
      </c>
      <c r="E25" s="103">
        <v>4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12">
      <c r="A26" s="103" t="s">
        <v>525</v>
      </c>
      <c r="B26" s="104"/>
      <c r="C26" s="110" t="s">
        <v>306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6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661</v>
      </c>
      <c r="D28" s="103" t="s">
        <v>308</v>
      </c>
      <c r="E28" s="103">
        <v>1</v>
      </c>
      <c r="F28" s="109"/>
      <c r="G28" s="107"/>
      <c r="H28" s="86">
        <f t="shared" si="0"/>
        <v>0</v>
      </c>
      <c r="I28" s="86"/>
      <c r="J28" s="86"/>
      <c r="K28" s="86">
        <f t="shared" si="1"/>
        <v>0</v>
      </c>
      <c r="L28" s="108">
        <f t="shared" si="2"/>
        <v>0</v>
      </c>
      <c r="M28" s="86">
        <f t="shared" si="3"/>
        <v>0</v>
      </c>
      <c r="N28" s="86">
        <f t="shared" si="4"/>
        <v>0</v>
      </c>
      <c r="O28" s="86">
        <f t="shared" si="5"/>
        <v>0</v>
      </c>
      <c r="P28" s="86">
        <f t="shared" si="6"/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664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12">
      <c r="A30" s="103" t="s">
        <v>529</v>
      </c>
      <c r="B30" s="104"/>
      <c r="C30" s="110" t="s">
        <v>325</v>
      </c>
      <c r="D30" s="103" t="s">
        <v>308</v>
      </c>
      <c r="E30" s="103">
        <v>2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12">
      <c r="A31" s="103" t="s">
        <v>530</v>
      </c>
      <c r="B31" s="104"/>
      <c r="C31" s="110" t="s">
        <v>306</v>
      </c>
      <c r="D31" s="103" t="s">
        <v>308</v>
      </c>
      <c r="E31" s="103">
        <v>1</v>
      </c>
      <c r="F31" s="109"/>
      <c r="G31" s="107"/>
      <c r="H31" s="86">
        <f t="shared" si="0"/>
        <v>0</v>
      </c>
      <c r="I31" s="86"/>
      <c r="J31" s="86"/>
      <c r="K31" s="86">
        <f t="shared" si="1"/>
        <v>0</v>
      </c>
      <c r="L31" s="108">
        <f t="shared" si="2"/>
        <v>0</v>
      </c>
      <c r="M31" s="86">
        <f t="shared" si="3"/>
        <v>0</v>
      </c>
      <c r="N31" s="86">
        <f t="shared" si="4"/>
        <v>0</v>
      </c>
      <c r="O31" s="86">
        <f t="shared" si="5"/>
        <v>0</v>
      </c>
      <c r="P31" s="86">
        <f t="shared" si="6"/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334</v>
      </c>
      <c r="D32" s="103" t="s">
        <v>308</v>
      </c>
      <c r="E32" s="103">
        <v>1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315</v>
      </c>
      <c r="D33" s="103" t="s">
        <v>308</v>
      </c>
      <c r="E33" s="103">
        <v>1</v>
      </c>
      <c r="F33" s="109"/>
      <c r="G33" s="107"/>
      <c r="H33" s="86">
        <f t="shared" si="0"/>
        <v>0</v>
      </c>
      <c r="I33" s="86"/>
      <c r="J33" s="86"/>
      <c r="K33" s="86">
        <f t="shared" si="1"/>
        <v>0</v>
      </c>
      <c r="L33" s="108">
        <f t="shared" si="2"/>
        <v>0</v>
      </c>
      <c r="M33" s="86">
        <f t="shared" si="3"/>
        <v>0</v>
      </c>
      <c r="N33" s="86">
        <f t="shared" si="4"/>
        <v>0</v>
      </c>
      <c r="O33" s="86">
        <f t="shared" si="5"/>
        <v>0</v>
      </c>
      <c r="P33" s="86">
        <f t="shared" si="6"/>
        <v>0</v>
      </c>
      <c r="S33" s="114"/>
      <c r="T33" s="114"/>
    </row>
    <row r="34" spans="1:20" s="75" customFormat="1" ht="36">
      <c r="A34" s="103" t="s">
        <v>533</v>
      </c>
      <c r="B34" s="104"/>
      <c r="C34" s="110" t="s">
        <v>335</v>
      </c>
      <c r="D34" s="103" t="s">
        <v>308</v>
      </c>
      <c r="E34" s="103">
        <v>1</v>
      </c>
      <c r="F34" s="109"/>
      <c r="G34" s="107"/>
      <c r="H34" s="86">
        <f>G34*F34</f>
        <v>0</v>
      </c>
      <c r="I34" s="86"/>
      <c r="J34" s="86"/>
      <c r="K34" s="86">
        <f>J34+I34+H34</f>
        <v>0</v>
      </c>
      <c r="L34" s="108">
        <f>F34*E34</f>
        <v>0</v>
      </c>
      <c r="M34" s="86">
        <f>H34*E34</f>
        <v>0</v>
      </c>
      <c r="N34" s="86">
        <f>I34*E34</f>
        <v>0</v>
      </c>
      <c r="O34" s="86">
        <f>J34*E34</f>
        <v>0</v>
      </c>
      <c r="P34" s="86">
        <f>O34+N34+M34</f>
        <v>0</v>
      </c>
      <c r="S34" s="114"/>
      <c r="T34" s="114"/>
    </row>
    <row r="35" spans="1:20" s="75" customFormat="1" ht="36">
      <c r="A35" s="103" t="s">
        <v>534</v>
      </c>
      <c r="B35" s="104"/>
      <c r="C35" s="110" t="s">
        <v>337</v>
      </c>
      <c r="D35" s="103" t="s">
        <v>309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316</v>
      </c>
      <c r="D36" s="103" t="s">
        <v>309</v>
      </c>
      <c r="E36" s="103">
        <v>3</v>
      </c>
      <c r="F36" s="109"/>
      <c r="G36" s="107"/>
      <c r="H36" s="86">
        <f>G36*F36</f>
        <v>0</v>
      </c>
      <c r="I36" s="86"/>
      <c r="J36" s="86"/>
      <c r="K36" s="86">
        <f>J36+I36+H36</f>
        <v>0</v>
      </c>
      <c r="L36" s="108">
        <f>F36*E36</f>
        <v>0</v>
      </c>
      <c r="M36" s="86">
        <f>H36*E36</f>
        <v>0</v>
      </c>
      <c r="N36" s="86">
        <f>I36*E36</f>
        <v>0</v>
      </c>
      <c r="O36" s="86">
        <f>J36*E36</f>
        <v>0</v>
      </c>
      <c r="P36" s="86">
        <f>O36+N36+M36</f>
        <v>0</v>
      </c>
      <c r="S36" s="114"/>
      <c r="T36" s="114"/>
    </row>
    <row r="37" spans="1:20" s="75" customFormat="1" ht="24">
      <c r="A37" s="103" t="s">
        <v>536</v>
      </c>
      <c r="B37" s="104"/>
      <c r="C37" s="110" t="s">
        <v>317</v>
      </c>
      <c r="D37" s="103" t="s">
        <v>308</v>
      </c>
      <c r="E37" s="103">
        <v>2</v>
      </c>
      <c r="F37" s="109"/>
      <c r="G37" s="107"/>
      <c r="H37" s="86">
        <f t="shared" si="0"/>
        <v>0</v>
      </c>
      <c r="I37" s="86"/>
      <c r="J37" s="86"/>
      <c r="K37" s="86">
        <f t="shared" si="1"/>
        <v>0</v>
      </c>
      <c r="L37" s="108">
        <f t="shared" si="2"/>
        <v>0</v>
      </c>
      <c r="M37" s="86">
        <f t="shared" si="3"/>
        <v>0</v>
      </c>
      <c r="N37" s="86">
        <f t="shared" si="4"/>
        <v>0</v>
      </c>
      <c r="O37" s="86">
        <f t="shared" si="5"/>
        <v>0</v>
      </c>
      <c r="P37" s="86">
        <f t="shared" si="6"/>
        <v>0</v>
      </c>
      <c r="S37" s="114"/>
      <c r="T37" s="114"/>
    </row>
    <row r="38" spans="1:20" s="75" customFormat="1" ht="24">
      <c r="A38" s="103" t="s">
        <v>537</v>
      </c>
      <c r="B38" s="104"/>
      <c r="C38" s="110" t="s">
        <v>338</v>
      </c>
      <c r="D38" s="103" t="s">
        <v>308</v>
      </c>
      <c r="E38" s="103">
        <v>2</v>
      </c>
      <c r="F38" s="109"/>
      <c r="G38" s="107"/>
      <c r="H38" s="86">
        <f t="shared" si="0"/>
        <v>0</v>
      </c>
      <c r="I38" s="86"/>
      <c r="J38" s="86"/>
      <c r="K38" s="86">
        <f t="shared" si="1"/>
        <v>0</v>
      </c>
      <c r="L38" s="108">
        <f t="shared" si="2"/>
        <v>0</v>
      </c>
      <c r="M38" s="86">
        <f t="shared" si="3"/>
        <v>0</v>
      </c>
      <c r="N38" s="86">
        <f t="shared" si="4"/>
        <v>0</v>
      </c>
      <c r="O38" s="86">
        <f t="shared" si="5"/>
        <v>0</v>
      </c>
      <c r="P38" s="86">
        <f t="shared" si="6"/>
        <v>0</v>
      </c>
      <c r="S38" s="114"/>
      <c r="T38" s="114"/>
    </row>
    <row r="39" spans="1:20" s="75" customFormat="1" ht="36">
      <c r="A39" s="103" t="s">
        <v>538</v>
      </c>
      <c r="B39" s="104"/>
      <c r="C39" s="110" t="s">
        <v>318</v>
      </c>
      <c r="D39" s="103" t="s">
        <v>308</v>
      </c>
      <c r="E39" s="103">
        <v>2</v>
      </c>
      <c r="F39" s="109"/>
      <c r="G39" s="107"/>
      <c r="H39" s="86">
        <f t="shared" si="0"/>
        <v>0</v>
      </c>
      <c r="I39" s="86"/>
      <c r="J39" s="86"/>
      <c r="K39" s="86">
        <f t="shared" si="1"/>
        <v>0</v>
      </c>
      <c r="L39" s="108">
        <f t="shared" si="2"/>
        <v>0</v>
      </c>
      <c r="M39" s="86">
        <f t="shared" si="3"/>
        <v>0</v>
      </c>
      <c r="N39" s="86">
        <f t="shared" si="4"/>
        <v>0</v>
      </c>
      <c r="O39" s="86">
        <f t="shared" si="5"/>
        <v>0</v>
      </c>
      <c r="P39" s="86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319</v>
      </c>
      <c r="D40" s="83" t="s">
        <v>10</v>
      </c>
      <c r="E40" s="83">
        <v>20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>F40*E40</f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24">
      <c r="A41" s="103" t="s">
        <v>540</v>
      </c>
      <c r="B41" s="91"/>
      <c r="C41" s="90" t="s">
        <v>320</v>
      </c>
      <c r="D41" s="83" t="s">
        <v>321</v>
      </c>
      <c r="E41" s="83">
        <v>3.5</v>
      </c>
      <c r="F41" s="89"/>
      <c r="G41" s="107"/>
      <c r="H41" s="85">
        <f t="shared" si="0"/>
        <v>0</v>
      </c>
      <c r="I41" s="86"/>
      <c r="J41" s="85"/>
      <c r="K41" s="85">
        <v>1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36">
      <c r="A42" s="103" t="s">
        <v>541</v>
      </c>
      <c r="B42" s="91"/>
      <c r="C42" s="90" t="s">
        <v>425</v>
      </c>
      <c r="D42" s="83" t="s">
        <v>10</v>
      </c>
      <c r="E42" s="83">
        <v>10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12">
      <c r="A43" s="103" t="s">
        <v>542</v>
      </c>
      <c r="B43" s="91"/>
      <c r="C43" s="110" t="s">
        <v>340</v>
      </c>
      <c r="D43" s="83" t="s">
        <v>10</v>
      </c>
      <c r="E43" s="83">
        <v>3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87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20" s="72" customFormat="1" ht="12">
      <c r="A44" s="103" t="s">
        <v>543</v>
      </c>
      <c r="B44" s="91"/>
      <c r="C44" s="90" t="s">
        <v>322</v>
      </c>
      <c r="D44" s="83" t="s">
        <v>10</v>
      </c>
      <c r="E44" s="83">
        <v>4</v>
      </c>
      <c r="F44" s="89"/>
      <c r="G44" s="107"/>
      <c r="H44" s="85">
        <f t="shared" si="0"/>
        <v>0</v>
      </c>
      <c r="I44" s="86"/>
      <c r="J44" s="85"/>
      <c r="K44" s="85">
        <f t="shared" si="1"/>
        <v>0</v>
      </c>
      <c r="L44" s="87">
        <f t="shared" si="2"/>
        <v>0</v>
      </c>
      <c r="M44" s="85">
        <f t="shared" si="3"/>
        <v>0</v>
      </c>
      <c r="N44" s="85">
        <f t="shared" si="4"/>
        <v>0</v>
      </c>
      <c r="O44" s="85">
        <f t="shared" si="5"/>
        <v>0</v>
      </c>
      <c r="P44" s="85">
        <f t="shared" si="6"/>
        <v>0</v>
      </c>
      <c r="S44" s="114"/>
      <c r="T44" s="114"/>
    </row>
    <row r="45" spans="1:20" s="72" customFormat="1" ht="12">
      <c r="A45" s="103" t="s">
        <v>544</v>
      </c>
      <c r="B45" s="91"/>
      <c r="C45" s="90" t="s">
        <v>323</v>
      </c>
      <c r="D45" s="83" t="s">
        <v>10</v>
      </c>
      <c r="E45" s="83">
        <v>3</v>
      </c>
      <c r="F45" s="89"/>
      <c r="G45" s="107"/>
      <c r="H45" s="85">
        <f t="shared" si="0"/>
        <v>0</v>
      </c>
      <c r="I45" s="86"/>
      <c r="J45" s="85"/>
      <c r="K45" s="85">
        <f t="shared" si="1"/>
        <v>0</v>
      </c>
      <c r="L45" s="87">
        <f t="shared" si="2"/>
        <v>0</v>
      </c>
      <c r="M45" s="85">
        <f t="shared" si="3"/>
        <v>0</v>
      </c>
      <c r="N45" s="85">
        <f t="shared" si="4"/>
        <v>0</v>
      </c>
      <c r="O45" s="85">
        <f t="shared" si="5"/>
        <v>0</v>
      </c>
      <c r="P45" s="85">
        <f t="shared" si="6"/>
        <v>0</v>
      </c>
      <c r="S45" s="114"/>
      <c r="T45" s="114"/>
    </row>
    <row r="46" spans="1:20" s="72" customFormat="1" ht="24">
      <c r="A46" s="103" t="s">
        <v>545</v>
      </c>
      <c r="B46" s="91"/>
      <c r="C46" s="90" t="s">
        <v>341</v>
      </c>
      <c r="D46" s="83" t="s">
        <v>342</v>
      </c>
      <c r="E46" s="83">
        <v>1</v>
      </c>
      <c r="F46" s="89"/>
      <c r="G46" s="107"/>
      <c r="H46" s="85">
        <f t="shared" si="0"/>
        <v>0</v>
      </c>
      <c r="I46" s="86"/>
      <c r="J46" s="85"/>
      <c r="K46" s="85">
        <f t="shared" si="1"/>
        <v>0</v>
      </c>
      <c r="L46" s="87">
        <f t="shared" si="2"/>
        <v>0</v>
      </c>
      <c r="M46" s="85">
        <f t="shared" si="3"/>
        <v>0</v>
      </c>
      <c r="N46" s="85">
        <f t="shared" si="4"/>
        <v>0</v>
      </c>
      <c r="O46" s="85">
        <f t="shared" si="5"/>
        <v>0</v>
      </c>
      <c r="P46" s="85">
        <f t="shared" si="6"/>
        <v>0</v>
      </c>
      <c r="S46" s="114"/>
      <c r="T46" s="114"/>
    </row>
    <row r="47" spans="1:20" s="72" customFormat="1" ht="24">
      <c r="A47" s="103" t="s">
        <v>546</v>
      </c>
      <c r="B47" s="91"/>
      <c r="C47" s="84" t="s">
        <v>343</v>
      </c>
      <c r="D47" s="111" t="s">
        <v>344</v>
      </c>
      <c r="E47" s="83">
        <v>2</v>
      </c>
      <c r="F47" s="89"/>
      <c r="G47" s="107"/>
      <c r="H47" s="85">
        <f t="shared" si="0"/>
        <v>0</v>
      </c>
      <c r="I47" s="86"/>
      <c r="J47" s="85"/>
      <c r="K47" s="85">
        <f t="shared" si="1"/>
        <v>0</v>
      </c>
      <c r="L47" s="112">
        <f t="shared" si="2"/>
        <v>0</v>
      </c>
      <c r="M47" s="85">
        <f t="shared" si="3"/>
        <v>0</v>
      </c>
      <c r="N47" s="85">
        <f t="shared" si="4"/>
        <v>0</v>
      </c>
      <c r="O47" s="85">
        <f t="shared" si="5"/>
        <v>0</v>
      </c>
      <c r="P47" s="85">
        <f t="shared" si="6"/>
        <v>0</v>
      </c>
      <c r="S47" s="114"/>
      <c r="T47" s="114"/>
    </row>
    <row r="48" spans="1:16" s="72" customFormat="1" ht="12">
      <c r="A48" s="83"/>
      <c r="B48" s="91"/>
      <c r="C48" s="440" t="s">
        <v>324</v>
      </c>
      <c r="D48" s="440"/>
      <c r="E48" s="91"/>
      <c r="F48" s="95"/>
      <c r="G48" s="92"/>
      <c r="H48" s="93"/>
      <c r="I48" s="94"/>
      <c r="J48" s="92"/>
      <c r="K48" s="85"/>
      <c r="L48" s="116">
        <f>SUM(L13:L47)</f>
        <v>0</v>
      </c>
      <c r="M48" s="117">
        <f>SUM(M13:M47)</f>
        <v>0</v>
      </c>
      <c r="N48" s="117">
        <f>SUM(N13:N47)</f>
        <v>0</v>
      </c>
      <c r="O48" s="117">
        <f>SUM(O13:O47)</f>
        <v>0</v>
      </c>
      <c r="P48" s="117">
        <f>SUM(P13:P47)</f>
        <v>0</v>
      </c>
    </row>
    <row r="49" spans="1:16" s="72" customFormat="1" ht="24.75" customHeight="1">
      <c r="A49" s="83"/>
      <c r="B49" s="441" t="s">
        <v>644</v>
      </c>
      <c r="C49" s="441"/>
      <c r="D49" s="84"/>
      <c r="E49" s="91"/>
      <c r="F49" s="95"/>
      <c r="G49" s="92"/>
      <c r="H49" s="92"/>
      <c r="I49" s="94"/>
      <c r="J49" s="92"/>
      <c r="K49" s="85"/>
      <c r="L49" s="118"/>
      <c r="M49" s="119"/>
      <c r="N49" s="119">
        <v>0</v>
      </c>
      <c r="O49" s="119"/>
      <c r="P49" s="119">
        <f>N49</f>
        <v>0</v>
      </c>
    </row>
    <row r="50" spans="1:16" s="72" customFormat="1" ht="12">
      <c r="A50" s="83"/>
      <c r="B50" s="113"/>
      <c r="C50" s="96" t="s">
        <v>21</v>
      </c>
      <c r="D50" s="84"/>
      <c r="E50" s="91"/>
      <c r="F50" s="95"/>
      <c r="G50" s="92"/>
      <c r="H50" s="92"/>
      <c r="I50" s="94"/>
      <c r="J50" s="92"/>
      <c r="K50" s="85"/>
      <c r="L50" s="118"/>
      <c r="M50" s="117">
        <f>M48</f>
        <v>0</v>
      </c>
      <c r="N50" s="117">
        <f>N49+N48</f>
        <v>0</v>
      </c>
      <c r="O50" s="117">
        <f>O48</f>
        <v>0</v>
      </c>
      <c r="P50" s="117">
        <f>SUM(P48:P49)</f>
        <v>0</v>
      </c>
    </row>
    <row r="51" spans="1:16" s="102" customFormat="1" ht="12.75">
      <c r="A51" s="97"/>
      <c r="B51" s="435" t="s">
        <v>345</v>
      </c>
      <c r="C51" s="435"/>
      <c r="D51" s="98"/>
      <c r="E51" s="98"/>
      <c r="F51" s="99"/>
      <c r="G51" s="100"/>
      <c r="H51" s="100"/>
      <c r="I51" s="101"/>
      <c r="J51" s="100"/>
      <c r="K51" s="85"/>
      <c r="L51" s="120"/>
      <c r="M51" s="121"/>
      <c r="N51" s="121"/>
      <c r="O51" s="121"/>
      <c r="P51" s="122">
        <f>SUM(P48:P49)</f>
        <v>0</v>
      </c>
    </row>
    <row r="53" spans="3:18" ht="12.75">
      <c r="C53" s="427" t="s">
        <v>665</v>
      </c>
      <c r="D53" s="428"/>
      <c r="E53" s="397"/>
      <c r="F53" s="397"/>
      <c r="G53" s="397"/>
      <c r="H53" s="384"/>
      <c r="I53" s="384"/>
      <c r="J53" s="384"/>
      <c r="K53" s="384"/>
      <c r="L53" s="384"/>
      <c r="M53" s="384"/>
      <c r="N53" s="398"/>
      <c r="O53" s="398"/>
      <c r="P53" s="398"/>
      <c r="Q53" s="398"/>
      <c r="R53" s="398"/>
    </row>
    <row r="54" spans="3:18" ht="12.75">
      <c r="C54" s="384" t="s">
        <v>53</v>
      </c>
      <c r="D54" s="384"/>
      <c r="E54" s="383"/>
      <c r="F54" s="383"/>
      <c r="G54" s="383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</row>
    <row r="55" spans="3:18" ht="12.75"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</row>
    <row r="56" spans="3:18" ht="12.75">
      <c r="C56" s="426" t="s">
        <v>54</v>
      </c>
      <c r="D56" s="426"/>
      <c r="E56" s="15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</row>
  </sheetData>
  <sheetProtection/>
  <mergeCells count="34">
    <mergeCell ref="A10:A11"/>
    <mergeCell ref="B10:B11"/>
    <mergeCell ref="C10:C11"/>
    <mergeCell ref="D10:D11"/>
    <mergeCell ref="L10:P10"/>
    <mergeCell ref="C48:D48"/>
    <mergeCell ref="E10:E11"/>
    <mergeCell ref="F10:K10"/>
    <mergeCell ref="B5:C5"/>
    <mergeCell ref="D5:O5"/>
    <mergeCell ref="B7:C7"/>
    <mergeCell ref="D7:E7"/>
    <mergeCell ref="B8:H8"/>
    <mergeCell ref="N8:O8"/>
    <mergeCell ref="H54:M54"/>
    <mergeCell ref="N54:R54"/>
    <mergeCell ref="A1:IV1"/>
    <mergeCell ref="A2:O2"/>
    <mergeCell ref="B3:C3"/>
    <mergeCell ref="D3:P3"/>
    <mergeCell ref="B4:C4"/>
    <mergeCell ref="D4:P4"/>
    <mergeCell ref="B49:C49"/>
    <mergeCell ref="B51:C51"/>
    <mergeCell ref="C55:R55"/>
    <mergeCell ref="C56:D56"/>
    <mergeCell ref="F56:R56"/>
    <mergeCell ref="C53:D53"/>
    <mergeCell ref="E53:G53"/>
    <mergeCell ref="H53:J53"/>
    <mergeCell ref="K53:M53"/>
    <mergeCell ref="N53:R53"/>
    <mergeCell ref="C54:D54"/>
    <mergeCell ref="E54:G54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45">
      <selection activeCell="A49" sqref="A49:IV52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379</v>
      </c>
    </row>
    <row r="2" spans="1:15" ht="14.25">
      <c r="A2" s="404" t="s">
        <v>377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378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P43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380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84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657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110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327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36">
      <c r="A28" s="103" t="s">
        <v>527</v>
      </c>
      <c r="B28" s="104"/>
      <c r="C28" s="110" t="s">
        <v>314</v>
      </c>
      <c r="D28" s="103" t="s">
        <v>308</v>
      </c>
      <c r="E28" s="103">
        <v>2</v>
      </c>
      <c r="F28" s="109"/>
      <c r="G28" s="107"/>
      <c r="H28" s="86">
        <f t="shared" si="0"/>
        <v>0</v>
      </c>
      <c r="I28" s="86"/>
      <c r="J28" s="86"/>
      <c r="K28" s="86">
        <f t="shared" si="1"/>
        <v>0</v>
      </c>
      <c r="L28" s="108">
        <f t="shared" si="2"/>
        <v>0</v>
      </c>
      <c r="M28" s="86">
        <f t="shared" si="3"/>
        <v>0</v>
      </c>
      <c r="N28" s="86">
        <f t="shared" si="4"/>
        <v>0</v>
      </c>
      <c r="O28" s="86">
        <f t="shared" si="5"/>
        <v>0</v>
      </c>
      <c r="P28" s="86">
        <f t="shared" si="6"/>
        <v>0</v>
      </c>
      <c r="S28" s="114"/>
      <c r="T28" s="114"/>
    </row>
    <row r="29" spans="1:20" s="75" customFormat="1" ht="24">
      <c r="A29" s="103" t="s">
        <v>528</v>
      </c>
      <c r="B29" s="104"/>
      <c r="C29" s="273" t="s">
        <v>660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383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</sheetData>
  <sheetProtection/>
  <mergeCells count="34">
    <mergeCell ref="A10:A11"/>
    <mergeCell ref="B10:B11"/>
    <mergeCell ref="C10:C11"/>
    <mergeCell ref="D10:D11"/>
    <mergeCell ref="C44:D44"/>
    <mergeCell ref="B45:C45"/>
    <mergeCell ref="E10:E11"/>
    <mergeCell ref="F10:K10"/>
    <mergeCell ref="B5:C5"/>
    <mergeCell ref="D5:O5"/>
    <mergeCell ref="B7:C7"/>
    <mergeCell ref="D7:E7"/>
    <mergeCell ref="B8:H8"/>
    <mergeCell ref="N8:O8"/>
    <mergeCell ref="H50:M50"/>
    <mergeCell ref="N50:R50"/>
    <mergeCell ref="A1:IV1"/>
    <mergeCell ref="A2:O2"/>
    <mergeCell ref="B3:C3"/>
    <mergeCell ref="D3:P3"/>
    <mergeCell ref="B4:C4"/>
    <mergeCell ref="D4:P4"/>
    <mergeCell ref="B47:C47"/>
    <mergeCell ref="L10:P10"/>
    <mergeCell ref="C51:R51"/>
    <mergeCell ref="C52:D52"/>
    <mergeCell ref="F52:R52"/>
    <mergeCell ref="C49:D49"/>
    <mergeCell ref="E49:G49"/>
    <mergeCell ref="H49:J49"/>
    <mergeCell ref="K49:M49"/>
    <mergeCell ref="N49:R49"/>
    <mergeCell ref="C50:D50"/>
    <mergeCell ref="E50:G50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36">
      <selection activeCell="A49" sqref="A49:IV52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387</v>
      </c>
    </row>
    <row r="2" spans="1:15" ht="14.25">
      <c r="A2" s="404" t="s">
        <v>386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385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P47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388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84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110" t="s">
        <v>658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24">
      <c r="A26" s="103" t="s">
        <v>525</v>
      </c>
      <c r="B26" s="104"/>
      <c r="C26" s="273" t="s">
        <v>660</v>
      </c>
      <c r="D26" s="103" t="s">
        <v>308</v>
      </c>
      <c r="E26" s="103">
        <v>1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36">
      <c r="A27" s="103" t="s">
        <v>526</v>
      </c>
      <c r="B27" s="104"/>
      <c r="C27" s="110" t="s">
        <v>327</v>
      </c>
      <c r="D27" s="103" t="s">
        <v>308</v>
      </c>
      <c r="E27" s="103">
        <v>2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12">
      <c r="A28" s="103" t="s">
        <v>527</v>
      </c>
      <c r="B28" s="104"/>
      <c r="C28" s="110" t="s">
        <v>307</v>
      </c>
      <c r="D28" s="103" t="s">
        <v>308</v>
      </c>
      <c r="E28" s="103">
        <v>1</v>
      </c>
      <c r="F28" s="109"/>
      <c r="G28" s="107"/>
      <c r="H28" s="86">
        <f t="shared" si="0"/>
        <v>0</v>
      </c>
      <c r="I28" s="86"/>
      <c r="J28" s="86"/>
      <c r="K28" s="86">
        <f t="shared" si="1"/>
        <v>0</v>
      </c>
      <c r="L28" s="108">
        <f t="shared" si="2"/>
        <v>0</v>
      </c>
      <c r="M28" s="86">
        <f t="shared" si="3"/>
        <v>0</v>
      </c>
      <c r="N28" s="86">
        <f t="shared" si="4"/>
        <v>0</v>
      </c>
      <c r="O28" s="86">
        <f t="shared" si="5"/>
        <v>0</v>
      </c>
      <c r="P28" s="86">
        <f t="shared" si="6"/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336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644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</sheetData>
  <sheetProtection/>
  <mergeCells count="34">
    <mergeCell ref="A10:A11"/>
    <mergeCell ref="B10:B11"/>
    <mergeCell ref="C10:C11"/>
    <mergeCell ref="D10:D11"/>
    <mergeCell ref="L10:P10"/>
    <mergeCell ref="C44:D44"/>
    <mergeCell ref="E10:E11"/>
    <mergeCell ref="F10:K10"/>
    <mergeCell ref="B5:C5"/>
    <mergeCell ref="D5:O5"/>
    <mergeCell ref="B7:C7"/>
    <mergeCell ref="D7:E7"/>
    <mergeCell ref="B8:H8"/>
    <mergeCell ref="N8:O8"/>
    <mergeCell ref="H50:M50"/>
    <mergeCell ref="N50:R50"/>
    <mergeCell ref="A1:IV1"/>
    <mergeCell ref="A2:O2"/>
    <mergeCell ref="B3:C3"/>
    <mergeCell ref="D3:P3"/>
    <mergeCell ref="B4:C4"/>
    <mergeCell ref="D4:P4"/>
    <mergeCell ref="B45:C45"/>
    <mergeCell ref="B47:C47"/>
    <mergeCell ref="C51:R51"/>
    <mergeCell ref="C52:D52"/>
    <mergeCell ref="F52:R52"/>
    <mergeCell ref="C49:D49"/>
    <mergeCell ref="E49:G49"/>
    <mergeCell ref="H49:J49"/>
    <mergeCell ref="K49:M49"/>
    <mergeCell ref="N49:R49"/>
    <mergeCell ref="C50:D50"/>
    <mergeCell ref="E50:G50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45">
      <selection activeCell="A49" sqref="A49:IV52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275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389</v>
      </c>
    </row>
    <row r="2" spans="1:15" ht="14.25">
      <c r="A2" s="404" t="s">
        <v>390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391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2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P47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42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42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276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277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277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277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277" t="s">
        <v>388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277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273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273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273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273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273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273" t="s">
        <v>659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273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273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273" t="s">
        <v>327</v>
      </c>
      <c r="D26" s="103" t="s">
        <v>308</v>
      </c>
      <c r="E26" s="103">
        <v>1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273" t="s">
        <v>307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36">
      <c r="A28" s="103" t="s">
        <v>527</v>
      </c>
      <c r="B28" s="104"/>
      <c r="C28" s="273" t="s">
        <v>314</v>
      </c>
      <c r="D28" s="103" t="s">
        <v>308</v>
      </c>
      <c r="E28" s="103">
        <v>1</v>
      </c>
      <c r="F28" s="109"/>
      <c r="G28" s="107"/>
      <c r="H28" s="86">
        <f t="shared" si="0"/>
        <v>0</v>
      </c>
      <c r="I28" s="86"/>
      <c r="J28" s="86"/>
      <c r="K28" s="86">
        <f t="shared" si="1"/>
        <v>0</v>
      </c>
      <c r="L28" s="108">
        <f t="shared" si="2"/>
        <v>0</v>
      </c>
      <c r="M28" s="86">
        <f t="shared" si="3"/>
        <v>0</v>
      </c>
      <c r="N28" s="86">
        <f t="shared" si="4"/>
        <v>0</v>
      </c>
      <c r="O28" s="86">
        <f t="shared" si="5"/>
        <v>0</v>
      </c>
      <c r="P28" s="86">
        <f t="shared" si="6"/>
        <v>0</v>
      </c>
      <c r="S28" s="114"/>
      <c r="T28" s="114"/>
    </row>
    <row r="29" spans="1:20" s="75" customFormat="1" ht="24">
      <c r="A29" s="103" t="s">
        <v>528</v>
      </c>
      <c r="B29" s="104"/>
      <c r="C29" s="273" t="s">
        <v>660</v>
      </c>
      <c r="D29" s="103" t="s">
        <v>308</v>
      </c>
      <c r="E29" s="103">
        <v>1</v>
      </c>
      <c r="F29" s="109"/>
      <c r="G29" s="107"/>
      <c r="H29" s="86">
        <f>G29*F29</f>
        <v>0</v>
      </c>
      <c r="I29" s="86"/>
      <c r="J29" s="86"/>
      <c r="K29" s="86">
        <f>J29+I29+H29</f>
        <v>0</v>
      </c>
      <c r="L29" s="108">
        <f>F29*E29</f>
        <v>0</v>
      </c>
      <c r="M29" s="86">
        <f>H29*E29</f>
        <v>0</v>
      </c>
      <c r="N29" s="86">
        <f>I29*E29</f>
        <v>0</v>
      </c>
      <c r="O29" s="86">
        <f>J29*E29</f>
        <v>0</v>
      </c>
      <c r="P29" s="86">
        <f>O29+N29+M29</f>
        <v>0</v>
      </c>
      <c r="S29" s="114"/>
      <c r="T29" s="114"/>
    </row>
    <row r="30" spans="1:20" s="75" customFormat="1" ht="36">
      <c r="A30" s="103" t="s">
        <v>529</v>
      </c>
      <c r="B30" s="104"/>
      <c r="C30" s="273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273" t="s">
        <v>336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273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273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273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273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273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273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273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273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273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273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273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277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278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</sheetData>
  <sheetProtection/>
  <mergeCells count="34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D7:E7"/>
    <mergeCell ref="A10:A11"/>
    <mergeCell ref="B10:B11"/>
    <mergeCell ref="C10:C11"/>
    <mergeCell ref="D10:D11"/>
    <mergeCell ref="B8:H8"/>
    <mergeCell ref="H50:M50"/>
    <mergeCell ref="N50:R50"/>
    <mergeCell ref="L10:P10"/>
    <mergeCell ref="C44:D44"/>
    <mergeCell ref="B45:C45"/>
    <mergeCell ref="B47:C47"/>
    <mergeCell ref="E10:E11"/>
    <mergeCell ref="F10:K10"/>
    <mergeCell ref="C51:R51"/>
    <mergeCell ref="C52:D52"/>
    <mergeCell ref="F52:R52"/>
    <mergeCell ref="C49:D49"/>
    <mergeCell ref="E49:G49"/>
    <mergeCell ref="H49:J49"/>
    <mergeCell ref="K49:M49"/>
    <mergeCell ref="N49:R49"/>
    <mergeCell ref="C50:D50"/>
    <mergeCell ref="E50:G50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Q10" sqref="A10:IV52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392</v>
      </c>
    </row>
    <row r="2" spans="1:15" ht="14.25">
      <c r="A2" s="404" t="s">
        <v>397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393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P47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394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277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273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327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660</v>
      </c>
      <c r="D28" s="103" t="s">
        <v>308</v>
      </c>
      <c r="E28" s="103">
        <v>1</v>
      </c>
      <c r="F28" s="109"/>
      <c r="G28" s="107"/>
      <c r="H28" s="86">
        <f>G28*F28</f>
        <v>0</v>
      </c>
      <c r="I28" s="86"/>
      <c r="J28" s="86"/>
      <c r="K28" s="86">
        <f>J28+I28+H28</f>
        <v>0</v>
      </c>
      <c r="L28" s="108">
        <f>F28*E28</f>
        <v>0</v>
      </c>
      <c r="M28" s="86">
        <f>H28*E28</f>
        <v>0</v>
      </c>
      <c r="N28" s="86">
        <f>I28*E28</f>
        <v>0</v>
      </c>
      <c r="O28" s="86">
        <f>J28*E28</f>
        <v>0</v>
      </c>
      <c r="P28" s="86">
        <f>O28+N28+M28</f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</sheetData>
  <sheetProtection/>
  <mergeCells count="34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D7:E7"/>
    <mergeCell ref="A10:A11"/>
    <mergeCell ref="B10:B11"/>
    <mergeCell ref="C10:C11"/>
    <mergeCell ref="D10:D11"/>
    <mergeCell ref="B8:H8"/>
    <mergeCell ref="H50:M50"/>
    <mergeCell ref="N50:R50"/>
    <mergeCell ref="L10:P10"/>
    <mergeCell ref="C44:D44"/>
    <mergeCell ref="B45:C45"/>
    <mergeCell ref="B47:C47"/>
    <mergeCell ref="E10:E11"/>
    <mergeCell ref="F10:K10"/>
    <mergeCell ref="C51:R51"/>
    <mergeCell ref="C52:D52"/>
    <mergeCell ref="F52:R52"/>
    <mergeCell ref="C49:D49"/>
    <mergeCell ref="E49:G49"/>
    <mergeCell ref="H49:J49"/>
    <mergeCell ref="K49:M49"/>
    <mergeCell ref="N49:R49"/>
    <mergeCell ref="C50:D50"/>
    <mergeCell ref="E50:G50"/>
  </mergeCells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31">
      <selection activeCell="O55" sqref="O55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396</v>
      </c>
    </row>
    <row r="2" spans="1:15" ht="14.25">
      <c r="A2" s="404" t="s">
        <v>398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399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P49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394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277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273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327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660</v>
      </c>
      <c r="D28" s="103" t="s">
        <v>308</v>
      </c>
      <c r="E28" s="103">
        <v>1</v>
      </c>
      <c r="F28" s="109"/>
      <c r="G28" s="107"/>
      <c r="H28" s="86">
        <f>G28*F28</f>
        <v>0</v>
      </c>
      <c r="I28" s="86"/>
      <c r="J28" s="86"/>
      <c r="K28" s="86">
        <f>J28+I28+H28</f>
        <v>0</v>
      </c>
      <c r="L28" s="108">
        <f>F28*E28</f>
        <v>0</v>
      </c>
      <c r="M28" s="86">
        <f>H28*E28</f>
        <v>0</v>
      </c>
      <c r="N28" s="86">
        <f>I28*E28</f>
        <v>0</v>
      </c>
      <c r="O28" s="86">
        <f>J28*E28</f>
        <v>0</v>
      </c>
      <c r="P28" s="86">
        <f>O28+N28+M28</f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  <row r="53" spans="3:18" ht="12.75"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</sheetData>
  <sheetProtection/>
  <mergeCells count="35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L10:P10"/>
    <mergeCell ref="B47:C47"/>
    <mergeCell ref="E10:E11"/>
    <mergeCell ref="F10:K10"/>
    <mergeCell ref="D7:E7"/>
    <mergeCell ref="A10:A11"/>
    <mergeCell ref="B10:B11"/>
    <mergeCell ref="C10:C11"/>
    <mergeCell ref="D10:D11"/>
    <mergeCell ref="B8:H8"/>
    <mergeCell ref="C53:R53"/>
    <mergeCell ref="C44:D44"/>
    <mergeCell ref="B45:C45"/>
    <mergeCell ref="C49:D49"/>
    <mergeCell ref="E49:G49"/>
    <mergeCell ref="H49:J49"/>
    <mergeCell ref="K49:M49"/>
    <mergeCell ref="N49:R49"/>
    <mergeCell ref="C52:D52"/>
    <mergeCell ref="C50:D50"/>
    <mergeCell ref="E50:G50"/>
    <mergeCell ref="H50:M50"/>
    <mergeCell ref="N50:R50"/>
    <mergeCell ref="C51:R51"/>
    <mergeCell ref="F52:R5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view="pageBreakPreview" zoomScaleSheetLayoutView="100" zoomScalePageLayoutView="0" workbookViewId="0" topLeftCell="A1">
      <selection activeCell="F11" sqref="F11:H11"/>
    </sheetView>
  </sheetViews>
  <sheetFormatPr defaultColWidth="9.00390625" defaultRowHeight="12.75"/>
  <cols>
    <col min="1" max="1" width="4.375" style="224" customWidth="1"/>
    <col min="2" max="2" width="12.125" style="224" customWidth="1"/>
    <col min="3" max="3" width="39.375" style="224" customWidth="1"/>
    <col min="4" max="4" width="11.625" style="224" bestFit="1" customWidth="1"/>
    <col min="5" max="5" width="10.00390625" style="224" customWidth="1"/>
    <col min="6" max="6" width="11.625" style="224" bestFit="1" customWidth="1"/>
    <col min="7" max="7" width="11.625" style="224" customWidth="1"/>
    <col min="8" max="8" width="10.375" style="224" bestFit="1" customWidth="1"/>
    <col min="9" max="16384" width="9.125" style="224" customWidth="1"/>
  </cols>
  <sheetData>
    <row r="2" spans="1:8" ht="18" customHeight="1">
      <c r="A2" s="328" t="s">
        <v>87</v>
      </c>
      <c r="B2" s="328"/>
      <c r="C2" s="328"/>
      <c r="D2" s="328"/>
      <c r="E2" s="328"/>
      <c r="F2" s="328"/>
      <c r="G2" s="328"/>
      <c r="H2" s="328"/>
    </row>
    <row r="3" spans="1:8" ht="17.25" customHeight="1">
      <c r="A3" s="328" t="s">
        <v>266</v>
      </c>
      <c r="B3" s="328"/>
      <c r="C3" s="328"/>
      <c r="D3" s="328"/>
      <c r="E3" s="328"/>
      <c r="F3" s="328"/>
      <c r="G3" s="328"/>
      <c r="H3" s="328"/>
    </row>
    <row r="4" spans="1:8" ht="17.25" customHeight="1">
      <c r="A4" s="335" t="s">
        <v>261</v>
      </c>
      <c r="B4" s="335"/>
      <c r="C4" s="335"/>
      <c r="D4" s="335"/>
      <c r="E4" s="335"/>
      <c r="F4" s="335"/>
      <c r="G4" s="335"/>
      <c r="H4" s="335"/>
    </row>
    <row r="5" spans="1:8" ht="15.75">
      <c r="A5" s="329" t="s">
        <v>22</v>
      </c>
      <c r="B5" s="329"/>
      <c r="C5" s="329"/>
      <c r="D5" s="329"/>
      <c r="E5" s="329"/>
      <c r="F5" s="329"/>
      <c r="G5" s="329"/>
      <c r="H5" s="329"/>
    </row>
    <row r="6" spans="1:8" ht="12.75" customHeight="1">
      <c r="A6" s="330"/>
      <c r="B6" s="330"/>
      <c r="C6" s="330"/>
      <c r="D6" s="330"/>
      <c r="E6" s="330"/>
      <c r="F6" s="330"/>
      <c r="G6" s="330"/>
      <c r="H6" s="330"/>
    </row>
    <row r="7" spans="1:8" ht="33" customHeight="1">
      <c r="A7" s="331" t="s">
        <v>23</v>
      </c>
      <c r="B7" s="331"/>
      <c r="C7" s="332" t="s">
        <v>512</v>
      </c>
      <c r="D7" s="332"/>
      <c r="E7" s="332"/>
      <c r="F7" s="332"/>
      <c r="G7" s="332"/>
      <c r="H7" s="332"/>
    </row>
    <row r="8" spans="1:8" ht="30.75" customHeight="1">
      <c r="A8" s="331" t="s">
        <v>24</v>
      </c>
      <c r="B8" s="331"/>
      <c r="C8" s="332" t="s">
        <v>512</v>
      </c>
      <c r="D8" s="332"/>
      <c r="E8" s="332"/>
      <c r="F8" s="332"/>
      <c r="G8" s="332"/>
      <c r="H8" s="332"/>
    </row>
    <row r="9" spans="1:8" ht="14.25" customHeight="1">
      <c r="A9" s="331" t="s">
        <v>25</v>
      </c>
      <c r="B9" s="331"/>
      <c r="C9" s="331" t="s">
        <v>261</v>
      </c>
      <c r="D9" s="331"/>
      <c r="E9" s="331"/>
      <c r="F9" s="331"/>
      <c r="G9" s="331"/>
      <c r="H9" s="331"/>
    </row>
    <row r="10" spans="1:8" s="133" customFormat="1" ht="15.75" customHeight="1">
      <c r="A10" s="331" t="s">
        <v>26</v>
      </c>
      <c r="B10" s="331"/>
      <c r="C10" s="331"/>
      <c r="D10" s="331"/>
      <c r="E10" s="331"/>
      <c r="F10" s="331"/>
      <c r="G10" s="331"/>
      <c r="H10" s="331"/>
    </row>
    <row r="11" spans="1:8" s="133" customFormat="1" ht="15.75" customHeight="1">
      <c r="A11" s="333" t="s">
        <v>164</v>
      </c>
      <c r="B11" s="333"/>
      <c r="C11" s="333"/>
      <c r="D11" s="333"/>
      <c r="E11" s="333"/>
      <c r="F11" s="334">
        <f>D29</f>
        <v>0</v>
      </c>
      <c r="G11" s="335"/>
      <c r="H11" s="335"/>
    </row>
    <row r="12" spans="1:8" s="133" customFormat="1" ht="15.75" customHeight="1">
      <c r="A12" s="333" t="s">
        <v>88</v>
      </c>
      <c r="B12" s="333"/>
      <c r="C12" s="333"/>
      <c r="D12" s="333"/>
      <c r="E12" s="333"/>
      <c r="F12" s="326">
        <f>H25</f>
        <v>0</v>
      </c>
      <c r="G12" s="327"/>
      <c r="H12" s="327"/>
    </row>
    <row r="13" spans="1:8" s="133" customFormat="1" ht="12" customHeight="1">
      <c r="A13" s="333" t="s">
        <v>55</v>
      </c>
      <c r="B13" s="333"/>
      <c r="C13" s="333"/>
      <c r="D13" s="333"/>
      <c r="E13" s="183">
        <v>2015</v>
      </c>
      <c r="F13" s="180" t="s">
        <v>31</v>
      </c>
      <c r="G13" s="340"/>
      <c r="H13" s="340"/>
    </row>
    <row r="14" spans="1:8" s="133" customFormat="1" ht="12.75" customHeight="1" thickBot="1">
      <c r="A14" s="336"/>
      <c r="B14" s="336"/>
      <c r="C14" s="336"/>
      <c r="D14" s="336"/>
      <c r="E14" s="336"/>
      <c r="F14" s="336"/>
      <c r="G14" s="336"/>
      <c r="H14" s="336"/>
    </row>
    <row r="15" spans="1:8" s="133" customFormat="1" ht="15" customHeight="1" thickBot="1">
      <c r="A15" s="228" t="s">
        <v>89</v>
      </c>
      <c r="B15" s="228" t="s">
        <v>90</v>
      </c>
      <c r="C15" s="229"/>
      <c r="D15" s="228" t="s">
        <v>91</v>
      </c>
      <c r="E15" s="337" t="s">
        <v>92</v>
      </c>
      <c r="F15" s="338"/>
      <c r="G15" s="339"/>
      <c r="H15" s="229"/>
    </row>
    <row r="16" spans="1:8" s="133" customFormat="1" ht="12" customHeight="1">
      <c r="A16" s="231" t="s">
        <v>35</v>
      </c>
      <c r="B16" s="231" t="s">
        <v>91</v>
      </c>
      <c r="C16" s="231" t="s">
        <v>93</v>
      </c>
      <c r="D16" s="231" t="s">
        <v>15</v>
      </c>
      <c r="E16" s="232" t="s">
        <v>94</v>
      </c>
      <c r="F16" s="228" t="s">
        <v>95</v>
      </c>
      <c r="G16" s="232" t="s">
        <v>96</v>
      </c>
      <c r="H16" s="231" t="s">
        <v>44</v>
      </c>
    </row>
    <row r="17" spans="1:8" s="133" customFormat="1" ht="12" customHeight="1">
      <c r="A17" s="231" t="s">
        <v>18</v>
      </c>
      <c r="B17" s="231" t="s">
        <v>89</v>
      </c>
      <c r="C17" s="231" t="s">
        <v>97</v>
      </c>
      <c r="D17" s="231" t="s">
        <v>165</v>
      </c>
      <c r="E17" s="227" t="s">
        <v>98</v>
      </c>
      <c r="F17" s="231" t="s">
        <v>165</v>
      </c>
      <c r="G17" s="227" t="s">
        <v>99</v>
      </c>
      <c r="H17" s="231" t="s">
        <v>100</v>
      </c>
    </row>
    <row r="18" spans="1:8" s="133" customFormat="1" ht="23.25" customHeight="1" thickBot="1">
      <c r="A18" s="233"/>
      <c r="B18" s="233"/>
      <c r="C18" s="233"/>
      <c r="D18" s="233"/>
      <c r="E18" s="234" t="s">
        <v>165</v>
      </c>
      <c r="F18" s="233"/>
      <c r="G18" s="234" t="s">
        <v>165</v>
      </c>
      <c r="H18" s="233" t="s">
        <v>101</v>
      </c>
    </row>
    <row r="19" spans="1:8" s="133" customFormat="1" ht="12.75" customHeight="1">
      <c r="A19" s="228">
        <v>1</v>
      </c>
      <c r="B19" s="228">
        <v>2</v>
      </c>
      <c r="C19" s="241">
        <v>3</v>
      </c>
      <c r="D19" s="228">
        <v>4</v>
      </c>
      <c r="E19" s="228">
        <v>5</v>
      </c>
      <c r="F19" s="228">
        <v>6</v>
      </c>
      <c r="G19" s="228">
        <v>7</v>
      </c>
      <c r="H19" s="242"/>
    </row>
    <row r="20" spans="1:9" s="133" customFormat="1" ht="12.75" customHeight="1">
      <c r="A20" s="204">
        <v>1</v>
      </c>
      <c r="B20" s="243" t="s">
        <v>267</v>
      </c>
      <c r="C20" s="244" t="s">
        <v>161</v>
      </c>
      <c r="D20" s="206">
        <f>'Demont.1-1'!P39</f>
        <v>0</v>
      </c>
      <c r="E20" s="206">
        <f>'Demont.1-1'!M39</f>
        <v>0</v>
      </c>
      <c r="F20" s="206">
        <f>'Demont.1-1'!N39</f>
        <v>0</v>
      </c>
      <c r="G20" s="206">
        <f>'Demont.1-1'!O39</f>
        <v>0</v>
      </c>
      <c r="H20" s="206">
        <f>'Demont.1-1'!L39</f>
        <v>0</v>
      </c>
      <c r="I20" s="132"/>
    </row>
    <row r="21" spans="1:8" s="133" customFormat="1" ht="12.75" customHeight="1">
      <c r="A21" s="204">
        <v>2</v>
      </c>
      <c r="B21" s="243" t="s">
        <v>268</v>
      </c>
      <c r="C21" s="244" t="s">
        <v>65</v>
      </c>
      <c r="D21" s="206">
        <f>'Zemes d.-1-2'!P42</f>
        <v>0</v>
      </c>
      <c r="E21" s="206">
        <f>'Zemes d.-1-2'!M42</f>
        <v>0</v>
      </c>
      <c r="F21" s="206">
        <f>'Zemes d.-1-2'!N42</f>
        <v>0</v>
      </c>
      <c r="G21" s="206">
        <f>'Zemes d.-1-2'!O42</f>
        <v>0</v>
      </c>
      <c r="H21" s="206">
        <f>'Zemes d.-1-2'!L42</f>
        <v>0</v>
      </c>
    </row>
    <row r="22" spans="1:8" s="133" customFormat="1" ht="12.75" customHeight="1">
      <c r="A22" s="204">
        <v>3</v>
      </c>
      <c r="B22" s="243" t="s">
        <v>269</v>
      </c>
      <c r="C22" s="244" t="s">
        <v>102</v>
      </c>
      <c r="D22" s="206">
        <f>'Caurules 1-3'!P161</f>
        <v>0</v>
      </c>
      <c r="E22" s="206">
        <f>'Caurules 1-3'!M161</f>
        <v>0</v>
      </c>
      <c r="F22" s="206">
        <f>'Caurules 1-3'!N161</f>
        <v>0</v>
      </c>
      <c r="G22" s="206">
        <f>'Caurules 1-3'!O161</f>
        <v>0</v>
      </c>
      <c r="H22" s="206">
        <f>'Caurules 1-3'!L248</f>
        <v>0</v>
      </c>
    </row>
    <row r="23" spans="1:8" s="133" customFormat="1" ht="12" customHeight="1">
      <c r="A23" s="204">
        <v>4</v>
      </c>
      <c r="B23" s="243" t="s">
        <v>270</v>
      </c>
      <c r="C23" s="244" t="s">
        <v>103</v>
      </c>
      <c r="D23" s="206">
        <f>'Būvn.1-4'!P34</f>
        <v>0</v>
      </c>
      <c r="E23" s="206">
        <f>'Būvn.1-4'!M34</f>
        <v>0</v>
      </c>
      <c r="F23" s="206">
        <f>'Būvn.1-4'!N34</f>
        <v>0</v>
      </c>
      <c r="G23" s="206">
        <f>'Būvn.1-4'!O34</f>
        <v>0</v>
      </c>
      <c r="H23" s="206">
        <f>'Būvn.1-4'!L34</f>
        <v>0</v>
      </c>
    </row>
    <row r="24" spans="1:9" s="133" customFormat="1" ht="12.75" customHeight="1" thickBot="1">
      <c r="A24" s="209">
        <v>5</v>
      </c>
      <c r="B24" s="245" t="s">
        <v>271</v>
      </c>
      <c r="C24" s="246" t="s">
        <v>104</v>
      </c>
      <c r="D24" s="247">
        <f>'Labiek.1-5'!P34</f>
        <v>0</v>
      </c>
      <c r="E24" s="247">
        <f>'Labiek.1-5'!M34</f>
        <v>0</v>
      </c>
      <c r="F24" s="247">
        <f>'Labiek.1-5'!N34</f>
        <v>0</v>
      </c>
      <c r="G24" s="247">
        <f>'Labiek.1-5'!O34</f>
        <v>0</v>
      </c>
      <c r="H24" s="247">
        <f>'Labiek.1-5'!L34</f>
        <v>0</v>
      </c>
      <c r="I24" s="132"/>
    </row>
    <row r="25" spans="1:8" s="133" customFormat="1" ht="18" customHeight="1" thickBot="1">
      <c r="A25" s="237"/>
      <c r="B25" s="238"/>
      <c r="C25" s="230" t="s">
        <v>19</v>
      </c>
      <c r="D25" s="239">
        <f>SUM(D20:D24)</f>
        <v>0</v>
      </c>
      <c r="E25" s="239">
        <f>SUM(E20:E24)</f>
        <v>0</v>
      </c>
      <c r="F25" s="239">
        <f>SUM(F20:F24)</f>
        <v>0</v>
      </c>
      <c r="G25" s="239">
        <f>SUM(G20:G24)</f>
        <v>0</v>
      </c>
      <c r="H25" s="240">
        <f>SUM(H20:H24)</f>
        <v>0</v>
      </c>
    </row>
    <row r="26" spans="1:8" s="133" customFormat="1" ht="12" customHeight="1">
      <c r="A26" s="341" t="s">
        <v>637</v>
      </c>
      <c r="B26" s="342"/>
      <c r="C26" s="343"/>
      <c r="D26" s="236">
        <v>0</v>
      </c>
      <c r="E26" s="344"/>
      <c r="F26" s="344"/>
      <c r="G26" s="344"/>
      <c r="H26" s="344"/>
    </row>
    <row r="27" spans="1:8" s="133" customFormat="1" ht="12" customHeight="1">
      <c r="A27" s="345" t="s">
        <v>638</v>
      </c>
      <c r="B27" s="346"/>
      <c r="C27" s="347"/>
      <c r="D27" s="236">
        <v>0</v>
      </c>
      <c r="E27" s="344"/>
      <c r="F27" s="344"/>
      <c r="G27" s="344"/>
      <c r="H27" s="344"/>
    </row>
    <row r="28" spans="1:8" s="133" customFormat="1" ht="12" customHeight="1">
      <c r="A28" s="345" t="s">
        <v>265</v>
      </c>
      <c r="B28" s="346"/>
      <c r="C28" s="347"/>
      <c r="D28" s="235">
        <f>E25*23.59%</f>
        <v>0</v>
      </c>
      <c r="E28" s="344"/>
      <c r="F28" s="344"/>
      <c r="G28" s="344"/>
      <c r="H28" s="344"/>
    </row>
    <row r="29" spans="1:9" s="133" customFormat="1" ht="12" customHeight="1">
      <c r="A29" s="345" t="s">
        <v>105</v>
      </c>
      <c r="B29" s="346"/>
      <c r="C29" s="347"/>
      <c r="D29" s="235">
        <f>SUM(D25:D28)</f>
        <v>0</v>
      </c>
      <c r="E29" s="344"/>
      <c r="F29" s="344"/>
      <c r="G29" s="344"/>
      <c r="H29" s="344"/>
      <c r="I29" s="132"/>
    </row>
    <row r="30" spans="1:17" s="133" customFormat="1" ht="15.75">
      <c r="A30" s="330" t="s">
        <v>52</v>
      </c>
      <c r="B30" s="330"/>
      <c r="C30" s="348"/>
      <c r="D30" s="348"/>
      <c r="E30" s="348"/>
      <c r="F30" s="330"/>
      <c r="G30" s="330"/>
      <c r="H30" s="330"/>
      <c r="I30" s="330"/>
      <c r="J30" s="330"/>
      <c r="K30" s="330"/>
      <c r="L30" s="349"/>
      <c r="M30" s="349"/>
      <c r="N30" s="349"/>
      <c r="O30" s="349"/>
      <c r="P30" s="349"/>
      <c r="Q30" s="132"/>
    </row>
    <row r="31" spans="1:17" s="133" customFormat="1" ht="15.75">
      <c r="A31" s="330"/>
      <c r="B31" s="330"/>
      <c r="C31" s="329" t="s">
        <v>53</v>
      </c>
      <c r="D31" s="329"/>
      <c r="E31" s="329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132"/>
    </row>
    <row r="32" spans="1:17" s="133" customFormat="1" ht="15.75">
      <c r="A32" s="33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132"/>
    </row>
    <row r="33" spans="1:17" s="133" customFormat="1" ht="15.75">
      <c r="A33" s="330" t="s">
        <v>54</v>
      </c>
      <c r="B33" s="330"/>
      <c r="C33" s="183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132"/>
    </row>
    <row r="34" spans="1:8" s="133" customFormat="1" ht="12" customHeight="1">
      <c r="A34" s="331"/>
      <c r="B34" s="331"/>
      <c r="C34" s="331"/>
      <c r="D34" s="331"/>
      <c r="E34" s="331"/>
      <c r="F34" s="331"/>
      <c r="G34" s="331"/>
      <c r="H34" s="331"/>
    </row>
    <row r="35" spans="1:8" s="133" customFormat="1" ht="12" customHeight="1">
      <c r="A35" s="330"/>
      <c r="B35" s="330"/>
      <c r="C35" s="330"/>
      <c r="D35" s="330"/>
      <c r="E35" s="330"/>
      <c r="F35" s="330"/>
      <c r="G35" s="330"/>
      <c r="H35" s="330"/>
    </row>
  </sheetData>
  <sheetProtection/>
  <mergeCells count="40">
    <mergeCell ref="I30:K30"/>
    <mergeCell ref="L30:P30"/>
    <mergeCell ref="A31:B31"/>
    <mergeCell ref="A35:H35"/>
    <mergeCell ref="C31:E31"/>
    <mergeCell ref="F31:K31"/>
    <mergeCell ref="L31:P31"/>
    <mergeCell ref="A34:H34"/>
    <mergeCell ref="A32:P32"/>
    <mergeCell ref="A33:B33"/>
    <mergeCell ref="A4:H4"/>
    <mergeCell ref="A30:B30"/>
    <mergeCell ref="A26:C26"/>
    <mergeCell ref="E26:H29"/>
    <mergeCell ref="A27:C27"/>
    <mergeCell ref="A28:C28"/>
    <mergeCell ref="A29:C29"/>
    <mergeCell ref="C30:E30"/>
    <mergeCell ref="F30:H30"/>
    <mergeCell ref="A8:B8"/>
    <mergeCell ref="D33:P33"/>
    <mergeCell ref="A9:B9"/>
    <mergeCell ref="C9:H9"/>
    <mergeCell ref="A10:B10"/>
    <mergeCell ref="C10:H10"/>
    <mergeCell ref="A14:H14"/>
    <mergeCell ref="E15:G15"/>
    <mergeCell ref="A13:D13"/>
    <mergeCell ref="G13:H13"/>
    <mergeCell ref="A12:E12"/>
    <mergeCell ref="F12:H12"/>
    <mergeCell ref="A2:H2"/>
    <mergeCell ref="A3:H3"/>
    <mergeCell ref="A5:H5"/>
    <mergeCell ref="A6:H6"/>
    <mergeCell ref="A7:B7"/>
    <mergeCell ref="C7:H7"/>
    <mergeCell ref="C8:H8"/>
    <mergeCell ref="A11:E11"/>
    <mergeCell ref="F11:H11"/>
  </mergeCells>
  <printOptions gridLines="1"/>
  <pageMargins left="0.75" right="0.75" top="1" bottom="1" header="0.5" footer="0.5"/>
  <pageSetup fitToWidth="0" fitToHeight="1" horizontalDpi="300" verticalDpi="300" orientation="landscape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Q10" sqref="A10:IV52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400</v>
      </c>
    </row>
    <row r="2" spans="1:15" ht="14.25">
      <c r="A2" s="404" t="s">
        <v>401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402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P49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403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277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273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327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660</v>
      </c>
      <c r="D28" s="103" t="s">
        <v>308</v>
      </c>
      <c r="E28" s="103">
        <v>1</v>
      </c>
      <c r="F28" s="109"/>
      <c r="G28" s="107"/>
      <c r="H28" s="86">
        <f>G28*F28</f>
        <v>0</v>
      </c>
      <c r="I28" s="86"/>
      <c r="J28" s="86"/>
      <c r="K28" s="86">
        <f>J28+I28+H28</f>
        <v>0</v>
      </c>
      <c r="L28" s="108">
        <f>F28*E28</f>
        <v>0</v>
      </c>
      <c r="M28" s="86">
        <f>H28*E28</f>
        <v>0</v>
      </c>
      <c r="N28" s="86">
        <f>I28*E28</f>
        <v>0</v>
      </c>
      <c r="O28" s="86">
        <f>J28*E28</f>
        <v>0</v>
      </c>
      <c r="P28" s="86">
        <f>O28+N28+M28</f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  <row r="53" spans="3:18" ht="12.75"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</sheetData>
  <sheetProtection/>
  <mergeCells count="35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L10:P10"/>
    <mergeCell ref="B47:C47"/>
    <mergeCell ref="E10:E11"/>
    <mergeCell ref="F10:K10"/>
    <mergeCell ref="D7:E7"/>
    <mergeCell ref="A10:A11"/>
    <mergeCell ref="B10:B11"/>
    <mergeCell ref="C10:C11"/>
    <mergeCell ref="D10:D11"/>
    <mergeCell ref="B8:H8"/>
    <mergeCell ref="C53:R53"/>
    <mergeCell ref="C44:D44"/>
    <mergeCell ref="B45:C45"/>
    <mergeCell ref="C49:D49"/>
    <mergeCell ref="E49:G49"/>
    <mergeCell ref="H49:J49"/>
    <mergeCell ref="K49:M49"/>
    <mergeCell ref="N49:R49"/>
    <mergeCell ref="C52:D52"/>
    <mergeCell ref="C50:D50"/>
    <mergeCell ref="E50:G50"/>
    <mergeCell ref="H50:M50"/>
    <mergeCell ref="N50:R50"/>
    <mergeCell ref="C51:R51"/>
    <mergeCell ref="F52:R52"/>
  </mergeCells>
  <printOptions/>
  <pageMargins left="0.7" right="0.7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40">
      <selection activeCell="I64" sqref="I64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404</v>
      </c>
    </row>
    <row r="2" spans="1:15" ht="14.25">
      <c r="A2" s="404" t="s">
        <v>405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406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P49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403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277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273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327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660</v>
      </c>
      <c r="D28" s="103" t="s">
        <v>308</v>
      </c>
      <c r="E28" s="103">
        <v>1</v>
      </c>
      <c r="F28" s="109"/>
      <c r="G28" s="107"/>
      <c r="H28" s="86">
        <f>G28*F28</f>
        <v>0</v>
      </c>
      <c r="I28" s="86"/>
      <c r="J28" s="86"/>
      <c r="K28" s="86">
        <f>J28+I28+H28</f>
        <v>0</v>
      </c>
      <c r="L28" s="108">
        <f>F28*E28</f>
        <v>0</v>
      </c>
      <c r="M28" s="86">
        <f>H28*E28</f>
        <v>0</v>
      </c>
      <c r="N28" s="86">
        <f>I28*E28</f>
        <v>0</v>
      </c>
      <c r="O28" s="86">
        <f>J28*E28</f>
        <v>0</v>
      </c>
      <c r="P28" s="86">
        <f>O28+N28+M28</f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  <row r="53" spans="3:18" ht="12.75"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</sheetData>
  <sheetProtection/>
  <mergeCells count="35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L10:P10"/>
    <mergeCell ref="B47:C47"/>
    <mergeCell ref="E10:E11"/>
    <mergeCell ref="F10:K10"/>
    <mergeCell ref="D7:E7"/>
    <mergeCell ref="A10:A11"/>
    <mergeCell ref="B10:B11"/>
    <mergeCell ref="C10:C11"/>
    <mergeCell ref="D10:D11"/>
    <mergeCell ref="B8:H8"/>
    <mergeCell ref="C53:R53"/>
    <mergeCell ref="C44:D44"/>
    <mergeCell ref="B45:C45"/>
    <mergeCell ref="C49:D49"/>
    <mergeCell ref="E49:G49"/>
    <mergeCell ref="H49:J49"/>
    <mergeCell ref="K49:M49"/>
    <mergeCell ref="N49:R49"/>
    <mergeCell ref="C52:D52"/>
    <mergeCell ref="C50:D50"/>
    <mergeCell ref="E50:G50"/>
    <mergeCell ref="H50:M50"/>
    <mergeCell ref="N50:R50"/>
    <mergeCell ref="C51:R51"/>
    <mergeCell ref="F52:R52"/>
  </mergeCells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25">
      <selection activeCell="C53" sqref="C53:R53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407</v>
      </c>
    </row>
    <row r="2" spans="1:15" ht="14.25">
      <c r="A2" s="404" t="s">
        <v>408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409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P49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403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277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273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327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660</v>
      </c>
      <c r="D28" s="103" t="s">
        <v>308</v>
      </c>
      <c r="E28" s="103">
        <v>1</v>
      </c>
      <c r="F28" s="109"/>
      <c r="G28" s="107"/>
      <c r="H28" s="86">
        <f>G28*F28</f>
        <v>0</v>
      </c>
      <c r="I28" s="86"/>
      <c r="J28" s="86"/>
      <c r="K28" s="86">
        <f>J28+I28+H28</f>
        <v>0</v>
      </c>
      <c r="L28" s="108">
        <f>F28*E28</f>
        <v>0</v>
      </c>
      <c r="M28" s="86">
        <f>H28*E28</f>
        <v>0</v>
      </c>
      <c r="N28" s="86">
        <f>I28*E28</f>
        <v>0</v>
      </c>
      <c r="O28" s="86">
        <f>J28*E28</f>
        <v>0</v>
      </c>
      <c r="P28" s="86">
        <f>O28+N28+M28</f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  <row r="53" spans="3:18" ht="12.75"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</sheetData>
  <sheetProtection/>
  <mergeCells count="35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L10:P10"/>
    <mergeCell ref="B47:C47"/>
    <mergeCell ref="E10:E11"/>
    <mergeCell ref="F10:K10"/>
    <mergeCell ref="D7:E7"/>
    <mergeCell ref="A10:A11"/>
    <mergeCell ref="B10:B11"/>
    <mergeCell ref="C10:C11"/>
    <mergeCell ref="D10:D11"/>
    <mergeCell ref="B8:H8"/>
    <mergeCell ref="C53:R53"/>
    <mergeCell ref="C44:D44"/>
    <mergeCell ref="B45:C45"/>
    <mergeCell ref="C49:D49"/>
    <mergeCell ref="E49:G49"/>
    <mergeCell ref="H49:J49"/>
    <mergeCell ref="K49:M49"/>
    <mergeCell ref="N49:R49"/>
    <mergeCell ref="C52:D52"/>
    <mergeCell ref="C50:D50"/>
    <mergeCell ref="E50:G50"/>
    <mergeCell ref="H50:M50"/>
    <mergeCell ref="N50:R50"/>
    <mergeCell ref="C51:R51"/>
    <mergeCell ref="F52:R52"/>
  </mergeCells>
  <printOptions/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25">
      <selection activeCell="I62" sqref="I62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410</v>
      </c>
    </row>
    <row r="2" spans="1:15" ht="14.25">
      <c r="A2" s="404" t="s">
        <v>411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412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P49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403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277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273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327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660</v>
      </c>
      <c r="D28" s="103" t="s">
        <v>308</v>
      </c>
      <c r="E28" s="103">
        <v>1</v>
      </c>
      <c r="F28" s="109"/>
      <c r="G28" s="107"/>
      <c r="H28" s="86">
        <f>G28*F28</f>
        <v>0</v>
      </c>
      <c r="I28" s="86"/>
      <c r="J28" s="86"/>
      <c r="K28" s="86">
        <f>J28+I28+H28</f>
        <v>0</v>
      </c>
      <c r="L28" s="108">
        <f>F28*E28</f>
        <v>0</v>
      </c>
      <c r="M28" s="86">
        <f>H28*E28</f>
        <v>0</v>
      </c>
      <c r="N28" s="86">
        <f>I28*E28</f>
        <v>0</v>
      </c>
      <c r="O28" s="86">
        <f>J28*E28</f>
        <v>0</v>
      </c>
      <c r="P28" s="86">
        <f>O28+N28+M28</f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  <row r="53" spans="3:18" ht="12.75"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</sheetData>
  <sheetProtection/>
  <mergeCells count="35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L10:P10"/>
    <mergeCell ref="B47:C47"/>
    <mergeCell ref="E10:E11"/>
    <mergeCell ref="F10:K10"/>
    <mergeCell ref="D7:E7"/>
    <mergeCell ref="A10:A11"/>
    <mergeCell ref="B10:B11"/>
    <mergeCell ref="C10:C11"/>
    <mergeCell ref="D10:D11"/>
    <mergeCell ref="B8:H8"/>
    <mergeCell ref="C53:R53"/>
    <mergeCell ref="C44:D44"/>
    <mergeCell ref="B45:C45"/>
    <mergeCell ref="C49:D49"/>
    <mergeCell ref="E49:G49"/>
    <mergeCell ref="H49:J49"/>
    <mergeCell ref="K49:M49"/>
    <mergeCell ref="N49:R49"/>
    <mergeCell ref="C52:D52"/>
    <mergeCell ref="C50:D50"/>
    <mergeCell ref="E50:G50"/>
    <mergeCell ref="H50:M50"/>
    <mergeCell ref="N50:R50"/>
    <mergeCell ref="C51:R51"/>
    <mergeCell ref="F52:R52"/>
  </mergeCells>
  <printOptions/>
  <pageMargins left="0.7" right="0.7" top="0.75" bottom="0.75" header="0.3" footer="0.3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Q10" sqref="A10:IV52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413</v>
      </c>
    </row>
    <row r="2" spans="1:15" ht="14.25">
      <c r="A2" s="404" t="s">
        <v>414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415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P49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380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277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273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327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660</v>
      </c>
      <c r="D28" s="103" t="s">
        <v>308</v>
      </c>
      <c r="E28" s="103">
        <v>1</v>
      </c>
      <c r="F28" s="109"/>
      <c r="G28" s="107"/>
      <c r="H28" s="86">
        <f>G28*F28</f>
        <v>0</v>
      </c>
      <c r="I28" s="86"/>
      <c r="J28" s="86"/>
      <c r="K28" s="86">
        <f>J28+I28+H28</f>
        <v>0</v>
      </c>
      <c r="L28" s="108">
        <f>F28*E28</f>
        <v>0</v>
      </c>
      <c r="M28" s="86">
        <f>H28*E28</f>
        <v>0</v>
      </c>
      <c r="N28" s="86">
        <f>I28*E28</f>
        <v>0</v>
      </c>
      <c r="O28" s="86">
        <f>J28*E28</f>
        <v>0</v>
      </c>
      <c r="P28" s="86">
        <f>O28+N28+M28</f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  <row r="53" spans="3:18" ht="12.75"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</sheetData>
  <sheetProtection/>
  <mergeCells count="35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L10:P10"/>
    <mergeCell ref="B47:C47"/>
    <mergeCell ref="E10:E11"/>
    <mergeCell ref="F10:K10"/>
    <mergeCell ref="D7:E7"/>
    <mergeCell ref="A10:A11"/>
    <mergeCell ref="B10:B11"/>
    <mergeCell ref="C10:C11"/>
    <mergeCell ref="D10:D11"/>
    <mergeCell ref="B8:H8"/>
    <mergeCell ref="C53:R53"/>
    <mergeCell ref="C44:D44"/>
    <mergeCell ref="B45:C45"/>
    <mergeCell ref="C49:D49"/>
    <mergeCell ref="E49:G49"/>
    <mergeCell ref="H49:J49"/>
    <mergeCell ref="K49:M49"/>
    <mergeCell ref="N49:R49"/>
    <mergeCell ref="C52:D52"/>
    <mergeCell ref="C50:D50"/>
    <mergeCell ref="E50:G50"/>
    <mergeCell ref="H50:M50"/>
    <mergeCell ref="N50:R50"/>
    <mergeCell ref="C51:R51"/>
    <mergeCell ref="F52:R52"/>
  </mergeCells>
  <printOptions/>
  <pageMargins left="0.7" right="0.7" top="0.75" bottom="0.75" header="0.3" footer="0.3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34">
      <selection activeCell="F59" sqref="F59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416</v>
      </c>
    </row>
    <row r="2" spans="1:15" ht="14.25">
      <c r="A2" s="404" t="s">
        <v>417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418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P49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380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277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273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327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660</v>
      </c>
      <c r="D28" s="103" t="s">
        <v>308</v>
      </c>
      <c r="E28" s="103">
        <v>1</v>
      </c>
      <c r="F28" s="109"/>
      <c r="G28" s="107"/>
      <c r="H28" s="86">
        <f>G28*F28</f>
        <v>0</v>
      </c>
      <c r="I28" s="86"/>
      <c r="J28" s="86"/>
      <c r="K28" s="86">
        <f>J28+I28+H28</f>
        <v>0</v>
      </c>
      <c r="L28" s="108">
        <f>F28*E28</f>
        <v>0</v>
      </c>
      <c r="M28" s="86">
        <f>H28*E28</f>
        <v>0</v>
      </c>
      <c r="N28" s="86">
        <f>I28*E28</f>
        <v>0</v>
      </c>
      <c r="O28" s="86">
        <f>J28*E28</f>
        <v>0</v>
      </c>
      <c r="P28" s="86">
        <f>O28+N28+M28</f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  <row r="53" spans="3:18" ht="12.75"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</sheetData>
  <sheetProtection/>
  <mergeCells count="35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L10:P10"/>
    <mergeCell ref="B47:C47"/>
    <mergeCell ref="E10:E11"/>
    <mergeCell ref="F10:K10"/>
    <mergeCell ref="D7:E7"/>
    <mergeCell ref="A10:A11"/>
    <mergeCell ref="B10:B11"/>
    <mergeCell ref="C10:C11"/>
    <mergeCell ref="D10:D11"/>
    <mergeCell ref="B8:H8"/>
    <mergeCell ref="C53:R53"/>
    <mergeCell ref="C44:D44"/>
    <mergeCell ref="B45:C45"/>
    <mergeCell ref="C49:D49"/>
    <mergeCell ref="E49:G49"/>
    <mergeCell ref="H49:J49"/>
    <mergeCell ref="K49:M49"/>
    <mergeCell ref="N49:R49"/>
    <mergeCell ref="C52:D52"/>
    <mergeCell ref="C50:D50"/>
    <mergeCell ref="E50:G50"/>
    <mergeCell ref="H50:M50"/>
    <mergeCell ref="N50:R50"/>
    <mergeCell ref="C51:R51"/>
    <mergeCell ref="F52:R52"/>
  </mergeCells>
  <printOptions/>
  <pageMargins left="0.7" right="0.7" top="0.75" bottom="0.75" header="0.3" footer="0.3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3">
      <selection activeCell="A28" sqref="A28:IV28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419</v>
      </c>
    </row>
    <row r="2" spans="1:15" ht="14.25">
      <c r="A2" s="404" t="s">
        <v>420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421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P49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380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277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273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327</v>
      </c>
      <c r="D26" s="103" t="s">
        <v>308</v>
      </c>
      <c r="E26" s="103">
        <v>2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12">
      <c r="A27" s="103" t="s">
        <v>526</v>
      </c>
      <c r="B27" s="104"/>
      <c r="C27" s="110" t="s">
        <v>307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24">
      <c r="A28" s="103" t="s">
        <v>527</v>
      </c>
      <c r="B28" s="104"/>
      <c r="C28" s="273" t="s">
        <v>660</v>
      </c>
      <c r="D28" s="103" t="s">
        <v>308</v>
      </c>
      <c r="E28" s="103">
        <v>1</v>
      </c>
      <c r="F28" s="109"/>
      <c r="G28" s="107"/>
      <c r="H28" s="86">
        <f>G28*F28</f>
        <v>0</v>
      </c>
      <c r="I28" s="86"/>
      <c r="J28" s="86"/>
      <c r="K28" s="86">
        <f>J28+I28+H28</f>
        <v>0</v>
      </c>
      <c r="L28" s="108">
        <f>F28*E28</f>
        <v>0</v>
      </c>
      <c r="M28" s="86">
        <f>H28*E28</f>
        <v>0</v>
      </c>
      <c r="N28" s="86">
        <f>I28*E28</f>
        <v>0</v>
      </c>
      <c r="O28" s="86">
        <f>J28*E28</f>
        <v>0</v>
      </c>
      <c r="P28" s="86">
        <f>O28+N28+M28</f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  <row r="53" spans="3:18" ht="12.75"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</sheetData>
  <sheetProtection/>
  <mergeCells count="35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L10:P10"/>
    <mergeCell ref="B47:C47"/>
    <mergeCell ref="E10:E11"/>
    <mergeCell ref="F10:K10"/>
    <mergeCell ref="D7:E7"/>
    <mergeCell ref="A10:A11"/>
    <mergeCell ref="B10:B11"/>
    <mergeCell ref="C10:C11"/>
    <mergeCell ref="D10:D11"/>
    <mergeCell ref="B8:H8"/>
    <mergeCell ref="C53:R53"/>
    <mergeCell ref="C44:D44"/>
    <mergeCell ref="B45:C45"/>
    <mergeCell ref="C49:D49"/>
    <mergeCell ref="E49:G49"/>
    <mergeCell ref="H49:J49"/>
    <mergeCell ref="K49:M49"/>
    <mergeCell ref="N49:R49"/>
    <mergeCell ref="C52:D52"/>
    <mergeCell ref="C50:D50"/>
    <mergeCell ref="E50:G50"/>
    <mergeCell ref="H50:M50"/>
    <mergeCell ref="N50:R50"/>
    <mergeCell ref="C51:R51"/>
    <mergeCell ref="F52:R52"/>
  </mergeCells>
  <printOptions/>
  <pageMargins left="0.7" right="0.7" top="0.75" bottom="0.75" header="0.3" footer="0.3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422</v>
      </c>
    </row>
    <row r="2" spans="1:15" ht="14.25">
      <c r="A2" s="404" t="s">
        <v>423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424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P58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376</v>
      </c>
      <c r="D13" s="103" t="s">
        <v>10</v>
      </c>
      <c r="E13" s="103">
        <v>10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305</v>
      </c>
      <c r="D14" s="103" t="s">
        <v>10</v>
      </c>
      <c r="E14" s="103">
        <v>5</v>
      </c>
      <c r="F14" s="106"/>
      <c r="G14" s="107"/>
      <c r="H14" s="86">
        <f>G14*F14</f>
        <v>0</v>
      </c>
      <c r="I14" s="86"/>
      <c r="J14" s="86"/>
      <c r="K14" s="86">
        <f>J14+I14+H14</f>
        <v>0</v>
      </c>
      <c r="L14" s="108">
        <f>F14*E14</f>
        <v>0</v>
      </c>
      <c r="M14" s="86">
        <f>H14*E14</f>
        <v>0</v>
      </c>
      <c r="N14" s="86">
        <f>I14*E14</f>
        <v>0</v>
      </c>
      <c r="O14" s="86">
        <f>J14*E14</f>
        <v>0</v>
      </c>
      <c r="P14" s="86">
        <f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306</v>
      </c>
      <c r="D15" s="88" t="s">
        <v>10</v>
      </c>
      <c r="E15" s="103">
        <v>6</v>
      </c>
      <c r="F15" s="109"/>
      <c r="G15" s="107"/>
      <c r="H15" s="86">
        <f aca="true" t="shared" si="0" ref="H15:H54">G15*F15</f>
        <v>0</v>
      </c>
      <c r="I15" s="86"/>
      <c r="J15" s="86"/>
      <c r="K15" s="86">
        <f aca="true" t="shared" si="1" ref="K15:K54">J15+I15+H15</f>
        <v>0</v>
      </c>
      <c r="L15" s="108">
        <f aca="true" t="shared" si="2" ref="L15:L54">F15*E15</f>
        <v>0</v>
      </c>
      <c r="M15" s="86">
        <f aca="true" t="shared" si="3" ref="M15:M54">H15*E15</f>
        <v>0</v>
      </c>
      <c r="N15" s="86">
        <f aca="true" t="shared" si="4" ref="N15:N54">I15*E15</f>
        <v>0</v>
      </c>
      <c r="O15" s="86">
        <f aca="true" t="shared" si="5" ref="O15:O54">J15*E15</f>
        <v>0</v>
      </c>
      <c r="P15" s="86">
        <f aca="true" t="shared" si="6" ref="P15:P54">O15+N15+M15</f>
        <v>0</v>
      </c>
      <c r="S15" s="114"/>
      <c r="T15" s="114"/>
    </row>
    <row r="16" spans="1:20" s="75" customFormat="1" ht="12">
      <c r="A16" s="103" t="s">
        <v>513</v>
      </c>
      <c r="B16" s="104"/>
      <c r="C16" s="105" t="s">
        <v>307</v>
      </c>
      <c r="D16" s="103" t="s">
        <v>10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 aca="true" t="shared" si="7" ref="K16:K22">J16+I16+H16</f>
        <v>0</v>
      </c>
      <c r="L16" s="108">
        <f t="shared" si="2"/>
        <v>0</v>
      </c>
      <c r="M16" s="86">
        <f>H16*E16</f>
        <v>0</v>
      </c>
      <c r="N16" s="86">
        <f t="shared" si="4"/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105" t="s">
        <v>426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 t="shared" si="7"/>
        <v>0</v>
      </c>
      <c r="L17" s="108">
        <f t="shared" si="2"/>
        <v>0</v>
      </c>
      <c r="M17" s="86">
        <f t="shared" si="3"/>
        <v>0</v>
      </c>
      <c r="N17" s="86">
        <f aca="true" t="shared" si="8" ref="N17:N22"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105" t="s">
        <v>666</v>
      </c>
      <c r="D18" s="103" t="s">
        <v>308</v>
      </c>
      <c r="E18" s="103">
        <v>1</v>
      </c>
      <c r="F18" s="109"/>
      <c r="G18" s="107"/>
      <c r="H18" s="86">
        <f>G18*F18</f>
        <v>0</v>
      </c>
      <c r="I18" s="86"/>
      <c r="J18" s="86"/>
      <c r="K18" s="86">
        <f t="shared" si="7"/>
        <v>0</v>
      </c>
      <c r="L18" s="108">
        <f>F18*E18</f>
        <v>0</v>
      </c>
      <c r="M18" s="86">
        <f>H18*E18</f>
        <v>0</v>
      </c>
      <c r="N18" s="86">
        <f t="shared" si="8"/>
        <v>0</v>
      </c>
      <c r="O18" s="86">
        <f>J18*E18</f>
        <v>0</v>
      </c>
      <c r="P18" s="86">
        <f>O18+N18+M18</f>
        <v>0</v>
      </c>
      <c r="S18" s="114"/>
      <c r="T18" s="114"/>
    </row>
    <row r="19" spans="1:20" s="75" customFormat="1" ht="36">
      <c r="A19" s="103" t="s">
        <v>516</v>
      </c>
      <c r="B19" s="104"/>
      <c r="C19" s="84" t="s">
        <v>647</v>
      </c>
      <c r="D19" s="103" t="s">
        <v>308</v>
      </c>
      <c r="E19" s="103">
        <v>1</v>
      </c>
      <c r="F19" s="109"/>
      <c r="G19" s="107"/>
      <c r="H19" s="86">
        <f>G19*F19</f>
        <v>0</v>
      </c>
      <c r="I19" s="86"/>
      <c r="J19" s="86"/>
      <c r="K19" s="86">
        <f t="shared" si="7"/>
        <v>0</v>
      </c>
      <c r="L19" s="108">
        <f>F19*E19</f>
        <v>0</v>
      </c>
      <c r="M19" s="86">
        <f>H19*E19</f>
        <v>0</v>
      </c>
      <c r="N19" s="86">
        <f t="shared" si="8"/>
        <v>0</v>
      </c>
      <c r="O19" s="86">
        <f>J19*E19</f>
        <v>0</v>
      </c>
      <c r="P19" s="86">
        <f>O19+N19+M19</f>
        <v>0</v>
      </c>
      <c r="S19" s="114"/>
      <c r="T19" s="114"/>
    </row>
    <row r="20" spans="1:20" s="75" customFormat="1" ht="36">
      <c r="A20" s="103" t="s">
        <v>517</v>
      </c>
      <c r="B20" s="104"/>
      <c r="C20" s="105" t="s">
        <v>667</v>
      </c>
      <c r="D20" s="103" t="s">
        <v>308</v>
      </c>
      <c r="E20" s="103">
        <v>1</v>
      </c>
      <c r="F20" s="109"/>
      <c r="G20" s="107"/>
      <c r="H20" s="86">
        <f>G20*F20</f>
        <v>0</v>
      </c>
      <c r="I20" s="86"/>
      <c r="J20" s="86"/>
      <c r="K20" s="86">
        <f t="shared" si="7"/>
        <v>0</v>
      </c>
      <c r="L20" s="108">
        <f>F20*E20</f>
        <v>0</v>
      </c>
      <c r="M20" s="86">
        <f>H20*E20</f>
        <v>0</v>
      </c>
      <c r="N20" s="86">
        <f t="shared" si="8"/>
        <v>0</v>
      </c>
      <c r="O20" s="86">
        <f>J20*E20</f>
        <v>0</v>
      </c>
      <c r="P20" s="86">
        <f>O20+N20+M20</f>
        <v>0</v>
      </c>
      <c r="S20" s="114"/>
      <c r="T20" s="114"/>
    </row>
    <row r="21" spans="1:20" s="75" customFormat="1" ht="36">
      <c r="A21" s="103" t="s">
        <v>518</v>
      </c>
      <c r="B21" s="104"/>
      <c r="C21" s="90" t="s">
        <v>649</v>
      </c>
      <c r="D21" s="103" t="s">
        <v>308</v>
      </c>
      <c r="E21" s="103">
        <v>1</v>
      </c>
      <c r="F21" s="109"/>
      <c r="G21" s="107"/>
      <c r="H21" s="86">
        <f>G21*F21</f>
        <v>0</v>
      </c>
      <c r="I21" s="86"/>
      <c r="J21" s="86"/>
      <c r="K21" s="86">
        <f t="shared" si="7"/>
        <v>0</v>
      </c>
      <c r="L21" s="108">
        <f>F21*E21</f>
        <v>0</v>
      </c>
      <c r="M21" s="86">
        <f>H21*E21</f>
        <v>0</v>
      </c>
      <c r="N21" s="86">
        <f t="shared" si="8"/>
        <v>0</v>
      </c>
      <c r="O21" s="86">
        <f>J21*E21</f>
        <v>0</v>
      </c>
      <c r="P21" s="86">
        <f>O21+N21+M21</f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650</v>
      </c>
      <c r="D22" s="103" t="s">
        <v>309</v>
      </c>
      <c r="E22" s="103">
        <v>1</v>
      </c>
      <c r="F22" s="109"/>
      <c r="G22" s="107"/>
      <c r="H22" s="86">
        <f>G22*F22</f>
        <v>0</v>
      </c>
      <c r="I22" s="86"/>
      <c r="J22" s="86"/>
      <c r="K22" s="86">
        <f t="shared" si="7"/>
        <v>0</v>
      </c>
      <c r="L22" s="108">
        <f>F22*E22</f>
        <v>0</v>
      </c>
      <c r="M22" s="86">
        <f>H22*E22</f>
        <v>0</v>
      </c>
      <c r="N22" s="86">
        <f t="shared" si="8"/>
        <v>0</v>
      </c>
      <c r="O22" s="86">
        <f>J22*E22</f>
        <v>0</v>
      </c>
      <c r="P22" s="86">
        <f>O22+N22+M22</f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668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24">
      <c r="A24" s="103" t="s">
        <v>521</v>
      </c>
      <c r="B24" s="104"/>
      <c r="C24" s="110" t="s">
        <v>350</v>
      </c>
      <c r="D24" s="103" t="s">
        <v>308</v>
      </c>
      <c r="E24" s="103">
        <v>1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36">
      <c r="A25" s="103" t="s">
        <v>522</v>
      </c>
      <c r="B25" s="104"/>
      <c r="C25" s="110" t="s">
        <v>311</v>
      </c>
      <c r="D25" s="103" t="s">
        <v>308</v>
      </c>
      <c r="E25" s="103">
        <v>1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331</v>
      </c>
      <c r="D26" s="103" t="s">
        <v>308</v>
      </c>
      <c r="E26" s="103">
        <v>1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36">
      <c r="A27" s="103" t="s">
        <v>526</v>
      </c>
      <c r="B27" s="104"/>
      <c r="C27" s="110" t="s">
        <v>332</v>
      </c>
      <c r="D27" s="103" t="s">
        <v>308</v>
      </c>
      <c r="E27" s="103">
        <v>1</v>
      </c>
      <c r="F27" s="109"/>
      <c r="G27" s="107"/>
      <c r="H27" s="86">
        <f>G27*F27</f>
        <v>0</v>
      </c>
      <c r="I27" s="86"/>
      <c r="J27" s="86"/>
      <c r="K27" s="86">
        <f>J27+I27+H27</f>
        <v>0</v>
      </c>
      <c r="L27" s="108">
        <f>F27*E27</f>
        <v>0</v>
      </c>
      <c r="M27" s="86">
        <f>H27*E27</f>
        <v>0</v>
      </c>
      <c r="N27" s="86">
        <f>I27*E27</f>
        <v>0</v>
      </c>
      <c r="O27" s="86">
        <f>J27*E27</f>
        <v>0</v>
      </c>
      <c r="P27" s="86">
        <f>O27+N27+M27</f>
        <v>0</v>
      </c>
      <c r="S27" s="114"/>
      <c r="T27" s="114"/>
    </row>
    <row r="28" spans="1:20" s="75" customFormat="1" ht="36">
      <c r="A28" s="103" t="s">
        <v>527</v>
      </c>
      <c r="B28" s="104"/>
      <c r="C28" s="110" t="s">
        <v>381</v>
      </c>
      <c r="D28" s="103" t="s">
        <v>309</v>
      </c>
      <c r="E28" s="103">
        <v>1</v>
      </c>
      <c r="F28" s="109"/>
      <c r="G28" s="107"/>
      <c r="H28" s="86">
        <f t="shared" si="0"/>
        <v>0</v>
      </c>
      <c r="I28" s="86"/>
      <c r="J28" s="86"/>
      <c r="K28" s="86">
        <f t="shared" si="1"/>
        <v>0</v>
      </c>
      <c r="L28" s="108">
        <f t="shared" si="2"/>
        <v>0</v>
      </c>
      <c r="M28" s="86">
        <f t="shared" si="3"/>
        <v>0</v>
      </c>
      <c r="N28" s="86">
        <f t="shared" si="4"/>
        <v>0</v>
      </c>
      <c r="O28" s="86">
        <f t="shared" si="5"/>
        <v>0</v>
      </c>
      <c r="P28" s="86">
        <f t="shared" si="6"/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669</v>
      </c>
      <c r="D29" s="103" t="s">
        <v>309</v>
      </c>
      <c r="E29" s="103">
        <v>1</v>
      </c>
      <c r="F29" s="109"/>
      <c r="G29" s="107"/>
      <c r="H29" s="86">
        <f>G29*F29</f>
        <v>0</v>
      </c>
      <c r="I29" s="86"/>
      <c r="J29" s="86"/>
      <c r="K29" s="86">
        <f>J29+I29+H29</f>
        <v>0</v>
      </c>
      <c r="L29" s="108">
        <f>F29*E29</f>
        <v>0</v>
      </c>
      <c r="M29" s="86">
        <f>H29*E29</f>
        <v>0</v>
      </c>
      <c r="N29" s="86">
        <f>I29*E29</f>
        <v>0</v>
      </c>
      <c r="O29" s="86">
        <f>J29*E29</f>
        <v>0</v>
      </c>
      <c r="P29" s="86">
        <f>O29+N29+M29</f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312</v>
      </c>
      <c r="D30" s="103" t="s">
        <v>308</v>
      </c>
      <c r="E30" s="103">
        <v>4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12">
      <c r="A31" s="103" t="s">
        <v>530</v>
      </c>
      <c r="B31" s="104"/>
      <c r="C31" s="110" t="s">
        <v>306</v>
      </c>
      <c r="D31" s="103" t="s">
        <v>308</v>
      </c>
      <c r="E31" s="103">
        <v>2</v>
      </c>
      <c r="F31" s="109"/>
      <c r="G31" s="107"/>
      <c r="H31" s="86">
        <f t="shared" si="0"/>
        <v>0</v>
      </c>
      <c r="I31" s="86"/>
      <c r="J31" s="86"/>
      <c r="K31" s="86">
        <f t="shared" si="1"/>
        <v>0</v>
      </c>
      <c r="L31" s="108">
        <f t="shared" si="2"/>
        <v>0</v>
      </c>
      <c r="M31" s="86">
        <f t="shared" si="3"/>
        <v>0</v>
      </c>
      <c r="N31" s="86">
        <f t="shared" si="4"/>
        <v>0</v>
      </c>
      <c r="O31" s="86">
        <f t="shared" si="5"/>
        <v>0</v>
      </c>
      <c r="P31" s="86">
        <f t="shared" si="6"/>
        <v>0</v>
      </c>
      <c r="S31" s="114"/>
      <c r="T31" s="114"/>
    </row>
    <row r="32" spans="1:20" s="75" customFormat="1" ht="12">
      <c r="A32" s="103" t="s">
        <v>531</v>
      </c>
      <c r="B32" s="104"/>
      <c r="C32" s="110" t="s">
        <v>307</v>
      </c>
      <c r="D32" s="103" t="s">
        <v>308</v>
      </c>
      <c r="E32" s="103">
        <v>13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24">
      <c r="A33" s="103" t="s">
        <v>532</v>
      </c>
      <c r="B33" s="104"/>
      <c r="C33" s="273" t="s">
        <v>660</v>
      </c>
      <c r="D33" s="103" t="s">
        <v>308</v>
      </c>
      <c r="E33" s="103">
        <v>1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36">
      <c r="A34" s="103" t="s">
        <v>533</v>
      </c>
      <c r="B34" s="104"/>
      <c r="C34" s="110" t="s">
        <v>664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12">
      <c r="A35" s="103" t="s">
        <v>534</v>
      </c>
      <c r="B35" s="104"/>
      <c r="C35" s="110" t="s">
        <v>306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12">
      <c r="A36" s="103" t="s">
        <v>535</v>
      </c>
      <c r="B36" s="104"/>
      <c r="C36" s="110" t="s">
        <v>307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5" customFormat="1" ht="36">
      <c r="A37" s="103" t="s">
        <v>536</v>
      </c>
      <c r="B37" s="104"/>
      <c r="C37" s="110" t="s">
        <v>334</v>
      </c>
      <c r="D37" s="103" t="s">
        <v>308</v>
      </c>
      <c r="E37" s="103">
        <v>1</v>
      </c>
      <c r="F37" s="109"/>
      <c r="G37" s="107"/>
      <c r="H37" s="86">
        <f>G37*F37</f>
        <v>0</v>
      </c>
      <c r="I37" s="86"/>
      <c r="J37" s="86"/>
      <c r="K37" s="86">
        <f>J37+I37+H37</f>
        <v>0</v>
      </c>
      <c r="L37" s="108">
        <f>F37*E37</f>
        <v>0</v>
      </c>
      <c r="M37" s="86">
        <f>H37*E37</f>
        <v>0</v>
      </c>
      <c r="N37" s="86">
        <f>I37*E37</f>
        <v>0</v>
      </c>
      <c r="O37" s="86">
        <f>J37*E37</f>
        <v>0</v>
      </c>
      <c r="P37" s="86">
        <f>O37+N37+M37</f>
        <v>0</v>
      </c>
      <c r="S37" s="114"/>
      <c r="T37" s="114"/>
    </row>
    <row r="38" spans="1:20" s="75" customFormat="1" ht="36">
      <c r="A38" s="103" t="s">
        <v>537</v>
      </c>
      <c r="B38" s="104"/>
      <c r="C38" s="110" t="s">
        <v>314</v>
      </c>
      <c r="D38" s="103" t="s">
        <v>308</v>
      </c>
      <c r="E38" s="103">
        <v>1</v>
      </c>
      <c r="F38" s="109"/>
      <c r="G38" s="107"/>
      <c r="H38" s="86">
        <f t="shared" si="0"/>
        <v>0</v>
      </c>
      <c r="I38" s="86"/>
      <c r="J38" s="86"/>
      <c r="K38" s="86">
        <f t="shared" si="1"/>
        <v>0</v>
      </c>
      <c r="L38" s="108">
        <f t="shared" si="2"/>
        <v>0</v>
      </c>
      <c r="M38" s="86">
        <f t="shared" si="3"/>
        <v>0</v>
      </c>
      <c r="N38" s="86">
        <f t="shared" si="4"/>
        <v>0</v>
      </c>
      <c r="O38" s="86">
        <f t="shared" si="5"/>
        <v>0</v>
      </c>
      <c r="P38" s="86">
        <f t="shared" si="6"/>
        <v>0</v>
      </c>
      <c r="S38" s="114"/>
      <c r="T38" s="114"/>
    </row>
    <row r="39" spans="1:20" s="75" customFormat="1" ht="36">
      <c r="A39" s="103" t="s">
        <v>538</v>
      </c>
      <c r="B39" s="104"/>
      <c r="C39" s="110" t="s">
        <v>315</v>
      </c>
      <c r="D39" s="103" t="s">
        <v>308</v>
      </c>
      <c r="E39" s="103">
        <v>2</v>
      </c>
      <c r="F39" s="109"/>
      <c r="G39" s="107"/>
      <c r="H39" s="86">
        <f t="shared" si="0"/>
        <v>0</v>
      </c>
      <c r="I39" s="86"/>
      <c r="J39" s="86"/>
      <c r="K39" s="86">
        <f t="shared" si="1"/>
        <v>0</v>
      </c>
      <c r="L39" s="108">
        <f t="shared" si="2"/>
        <v>0</v>
      </c>
      <c r="M39" s="86">
        <f t="shared" si="3"/>
        <v>0</v>
      </c>
      <c r="N39" s="86">
        <f t="shared" si="4"/>
        <v>0</v>
      </c>
      <c r="O39" s="86">
        <f t="shared" si="5"/>
        <v>0</v>
      </c>
      <c r="P39" s="86">
        <f t="shared" si="6"/>
        <v>0</v>
      </c>
      <c r="S39" s="114"/>
      <c r="T39" s="114"/>
    </row>
    <row r="40" spans="1:20" s="75" customFormat="1" ht="36">
      <c r="A40" s="103" t="s">
        <v>539</v>
      </c>
      <c r="B40" s="104"/>
      <c r="C40" s="110" t="s">
        <v>395</v>
      </c>
      <c r="D40" s="103" t="s">
        <v>308</v>
      </c>
      <c r="E40" s="103">
        <v>1</v>
      </c>
      <c r="F40" s="109"/>
      <c r="G40" s="107"/>
      <c r="H40" s="86">
        <f t="shared" si="0"/>
        <v>0</v>
      </c>
      <c r="I40" s="86"/>
      <c r="J40" s="86"/>
      <c r="K40" s="86">
        <f t="shared" si="1"/>
        <v>0</v>
      </c>
      <c r="L40" s="108">
        <f t="shared" si="2"/>
        <v>0</v>
      </c>
      <c r="M40" s="86">
        <f t="shared" si="3"/>
        <v>0</v>
      </c>
      <c r="N40" s="86">
        <f t="shared" si="4"/>
        <v>0</v>
      </c>
      <c r="O40" s="86">
        <f t="shared" si="5"/>
        <v>0</v>
      </c>
      <c r="P40" s="86">
        <f t="shared" si="6"/>
        <v>0</v>
      </c>
      <c r="S40" s="114"/>
      <c r="T40" s="114"/>
    </row>
    <row r="41" spans="1:20" s="75" customFormat="1" ht="36">
      <c r="A41" s="103" t="s">
        <v>540</v>
      </c>
      <c r="B41" s="104"/>
      <c r="C41" s="110" t="s">
        <v>670</v>
      </c>
      <c r="D41" s="103" t="s">
        <v>308</v>
      </c>
      <c r="E41" s="103">
        <v>1</v>
      </c>
      <c r="F41" s="109"/>
      <c r="G41" s="107"/>
      <c r="H41" s="86">
        <f>G41*F41</f>
        <v>0</v>
      </c>
      <c r="I41" s="86"/>
      <c r="J41" s="86"/>
      <c r="K41" s="86">
        <f>J41+I41+H41</f>
        <v>0</v>
      </c>
      <c r="L41" s="108">
        <f>F41*E41</f>
        <v>0</v>
      </c>
      <c r="M41" s="86">
        <f>H41*E41</f>
        <v>0</v>
      </c>
      <c r="N41" s="86">
        <f>I41*E41</f>
        <v>0</v>
      </c>
      <c r="O41" s="86">
        <f>J41*E41</f>
        <v>0</v>
      </c>
      <c r="P41" s="86">
        <f>O41+N41+M41</f>
        <v>0</v>
      </c>
      <c r="S41" s="114"/>
      <c r="T41" s="114"/>
    </row>
    <row r="42" spans="1:20" s="75" customFormat="1" ht="36">
      <c r="A42" s="103" t="s">
        <v>541</v>
      </c>
      <c r="B42" s="104"/>
      <c r="C42" s="110" t="s">
        <v>337</v>
      </c>
      <c r="D42" s="103" t="s">
        <v>309</v>
      </c>
      <c r="E42" s="103">
        <v>2</v>
      </c>
      <c r="F42" s="109"/>
      <c r="G42" s="107"/>
      <c r="H42" s="86">
        <f t="shared" si="0"/>
        <v>0</v>
      </c>
      <c r="I42" s="86"/>
      <c r="J42" s="86"/>
      <c r="K42" s="86">
        <f t="shared" si="1"/>
        <v>0</v>
      </c>
      <c r="L42" s="108">
        <f t="shared" si="2"/>
        <v>0</v>
      </c>
      <c r="M42" s="86">
        <f t="shared" si="3"/>
        <v>0</v>
      </c>
      <c r="N42" s="86">
        <f t="shared" si="4"/>
        <v>0</v>
      </c>
      <c r="O42" s="86">
        <f t="shared" si="5"/>
        <v>0</v>
      </c>
      <c r="P42" s="86">
        <f t="shared" si="6"/>
        <v>0</v>
      </c>
      <c r="S42" s="114"/>
      <c r="T42" s="114"/>
    </row>
    <row r="43" spans="1:20" s="75" customFormat="1" ht="36">
      <c r="A43" s="103" t="s">
        <v>542</v>
      </c>
      <c r="B43" s="104"/>
      <c r="C43" s="110" t="s">
        <v>316</v>
      </c>
      <c r="D43" s="103" t="s">
        <v>309</v>
      </c>
      <c r="E43" s="103">
        <v>6</v>
      </c>
      <c r="F43" s="109"/>
      <c r="G43" s="107"/>
      <c r="H43" s="86">
        <f>G43*F43</f>
        <v>0</v>
      </c>
      <c r="I43" s="86"/>
      <c r="J43" s="86"/>
      <c r="K43" s="86">
        <f>J43+I43+H43</f>
        <v>0</v>
      </c>
      <c r="L43" s="108">
        <f>F43*E43</f>
        <v>0</v>
      </c>
      <c r="M43" s="86">
        <f>H43*E43</f>
        <v>0</v>
      </c>
      <c r="N43" s="86">
        <f>I43*E43</f>
        <v>0</v>
      </c>
      <c r="O43" s="86">
        <f>J43*E43</f>
        <v>0</v>
      </c>
      <c r="P43" s="86">
        <f>O43+N43+M43</f>
        <v>0</v>
      </c>
      <c r="S43" s="114"/>
      <c r="T43" s="114"/>
    </row>
    <row r="44" spans="1:20" s="75" customFormat="1" ht="24">
      <c r="A44" s="103" t="s">
        <v>543</v>
      </c>
      <c r="B44" s="104"/>
      <c r="C44" s="110" t="s">
        <v>317</v>
      </c>
      <c r="D44" s="103" t="s">
        <v>308</v>
      </c>
      <c r="E44" s="103">
        <v>2</v>
      </c>
      <c r="F44" s="109"/>
      <c r="G44" s="107"/>
      <c r="H44" s="86">
        <f t="shared" si="0"/>
        <v>0</v>
      </c>
      <c r="I44" s="86"/>
      <c r="J44" s="86"/>
      <c r="K44" s="86">
        <f t="shared" si="1"/>
        <v>0</v>
      </c>
      <c r="L44" s="108">
        <f t="shared" si="2"/>
        <v>0</v>
      </c>
      <c r="M44" s="86">
        <f t="shared" si="3"/>
        <v>0</v>
      </c>
      <c r="N44" s="86">
        <f t="shared" si="4"/>
        <v>0</v>
      </c>
      <c r="O44" s="86">
        <f t="shared" si="5"/>
        <v>0</v>
      </c>
      <c r="P44" s="86">
        <f t="shared" si="6"/>
        <v>0</v>
      </c>
      <c r="S44" s="114"/>
      <c r="T44" s="114"/>
    </row>
    <row r="45" spans="1:20" s="75" customFormat="1" ht="24">
      <c r="A45" s="103" t="s">
        <v>544</v>
      </c>
      <c r="B45" s="104"/>
      <c r="C45" s="110" t="s">
        <v>338</v>
      </c>
      <c r="D45" s="103" t="s">
        <v>308</v>
      </c>
      <c r="E45" s="103">
        <v>4</v>
      </c>
      <c r="F45" s="109"/>
      <c r="G45" s="107"/>
      <c r="H45" s="86">
        <f t="shared" si="0"/>
        <v>0</v>
      </c>
      <c r="I45" s="86"/>
      <c r="J45" s="86"/>
      <c r="K45" s="86">
        <f t="shared" si="1"/>
        <v>0</v>
      </c>
      <c r="L45" s="108">
        <f t="shared" si="2"/>
        <v>0</v>
      </c>
      <c r="M45" s="86">
        <f t="shared" si="3"/>
        <v>0</v>
      </c>
      <c r="N45" s="86">
        <f t="shared" si="4"/>
        <v>0</v>
      </c>
      <c r="O45" s="86">
        <f t="shared" si="5"/>
        <v>0</v>
      </c>
      <c r="P45" s="86">
        <f t="shared" si="6"/>
        <v>0</v>
      </c>
      <c r="S45" s="114"/>
      <c r="T45" s="114"/>
    </row>
    <row r="46" spans="1:20" s="75" customFormat="1" ht="36">
      <c r="A46" s="103" t="s">
        <v>545</v>
      </c>
      <c r="B46" s="104"/>
      <c r="C46" s="110" t="s">
        <v>318</v>
      </c>
      <c r="D46" s="103" t="s">
        <v>308</v>
      </c>
      <c r="E46" s="103">
        <v>2</v>
      </c>
      <c r="F46" s="109"/>
      <c r="G46" s="107"/>
      <c r="H46" s="86">
        <f t="shared" si="0"/>
        <v>0</v>
      </c>
      <c r="I46" s="86"/>
      <c r="J46" s="86"/>
      <c r="K46" s="86">
        <f t="shared" si="1"/>
        <v>0</v>
      </c>
      <c r="L46" s="108">
        <f t="shared" si="2"/>
        <v>0</v>
      </c>
      <c r="M46" s="86">
        <f t="shared" si="3"/>
        <v>0</v>
      </c>
      <c r="N46" s="86">
        <f t="shared" si="4"/>
        <v>0</v>
      </c>
      <c r="O46" s="86">
        <f t="shared" si="5"/>
        <v>0</v>
      </c>
      <c r="P46" s="86">
        <f t="shared" si="6"/>
        <v>0</v>
      </c>
      <c r="S46" s="114"/>
      <c r="T46" s="114"/>
    </row>
    <row r="47" spans="1:20" s="72" customFormat="1" ht="12">
      <c r="A47" s="103" t="s">
        <v>546</v>
      </c>
      <c r="B47" s="91"/>
      <c r="C47" s="90" t="s">
        <v>319</v>
      </c>
      <c r="D47" s="83" t="s">
        <v>10</v>
      </c>
      <c r="E47" s="83">
        <v>26</v>
      </c>
      <c r="F47" s="89"/>
      <c r="G47" s="107"/>
      <c r="H47" s="85">
        <f t="shared" si="0"/>
        <v>0</v>
      </c>
      <c r="I47" s="86"/>
      <c r="J47" s="85"/>
      <c r="K47" s="85">
        <f t="shared" si="1"/>
        <v>0</v>
      </c>
      <c r="L47" s="87">
        <f>F47*E47</f>
        <v>0</v>
      </c>
      <c r="M47" s="85">
        <f t="shared" si="3"/>
        <v>0</v>
      </c>
      <c r="N47" s="85">
        <f t="shared" si="4"/>
        <v>0</v>
      </c>
      <c r="O47" s="85">
        <f t="shared" si="5"/>
        <v>0</v>
      </c>
      <c r="P47" s="85">
        <f t="shared" si="6"/>
        <v>0</v>
      </c>
      <c r="S47" s="114"/>
      <c r="T47" s="114"/>
    </row>
    <row r="48" spans="1:20" s="72" customFormat="1" ht="24">
      <c r="A48" s="103" t="s">
        <v>547</v>
      </c>
      <c r="B48" s="91"/>
      <c r="C48" s="90" t="s">
        <v>320</v>
      </c>
      <c r="D48" s="83" t="s">
        <v>321</v>
      </c>
      <c r="E48" s="83">
        <v>4.6</v>
      </c>
      <c r="F48" s="89"/>
      <c r="G48" s="107"/>
      <c r="H48" s="85">
        <f t="shared" si="0"/>
        <v>0</v>
      </c>
      <c r="I48" s="86"/>
      <c r="J48" s="85"/>
      <c r="K48" s="85">
        <v>1</v>
      </c>
      <c r="L48" s="87">
        <f t="shared" si="2"/>
        <v>0</v>
      </c>
      <c r="M48" s="85">
        <f t="shared" si="3"/>
        <v>0</v>
      </c>
      <c r="N48" s="85">
        <f t="shared" si="4"/>
        <v>0</v>
      </c>
      <c r="O48" s="85">
        <f t="shared" si="5"/>
        <v>0</v>
      </c>
      <c r="P48" s="85">
        <f t="shared" si="6"/>
        <v>0</v>
      </c>
      <c r="S48" s="114"/>
      <c r="T48" s="114"/>
    </row>
    <row r="49" spans="1:20" s="72" customFormat="1" ht="36">
      <c r="A49" s="103" t="s">
        <v>548</v>
      </c>
      <c r="B49" s="91"/>
      <c r="C49" s="90" t="s">
        <v>425</v>
      </c>
      <c r="D49" s="83" t="s">
        <v>10</v>
      </c>
      <c r="E49" s="83">
        <v>10</v>
      </c>
      <c r="F49" s="89"/>
      <c r="G49" s="107"/>
      <c r="H49" s="85">
        <f t="shared" si="0"/>
        <v>0</v>
      </c>
      <c r="I49" s="86"/>
      <c r="J49" s="85"/>
      <c r="K49" s="85">
        <f t="shared" si="1"/>
        <v>0</v>
      </c>
      <c r="L49" s="87">
        <f t="shared" si="2"/>
        <v>0</v>
      </c>
      <c r="M49" s="85">
        <f t="shared" si="3"/>
        <v>0</v>
      </c>
      <c r="N49" s="85">
        <f t="shared" si="4"/>
        <v>0</v>
      </c>
      <c r="O49" s="85">
        <f t="shared" si="5"/>
        <v>0</v>
      </c>
      <c r="P49" s="85">
        <f t="shared" si="6"/>
        <v>0</v>
      </c>
      <c r="S49" s="114"/>
      <c r="T49" s="114"/>
    </row>
    <row r="50" spans="1:20" s="72" customFormat="1" ht="12">
      <c r="A50" s="103" t="s">
        <v>549</v>
      </c>
      <c r="B50" s="91"/>
      <c r="C50" s="110" t="s">
        <v>340</v>
      </c>
      <c r="D50" s="83" t="s">
        <v>10</v>
      </c>
      <c r="E50" s="83">
        <v>5</v>
      </c>
      <c r="F50" s="89"/>
      <c r="G50" s="107"/>
      <c r="H50" s="85">
        <f t="shared" si="0"/>
        <v>0</v>
      </c>
      <c r="I50" s="86"/>
      <c r="J50" s="85"/>
      <c r="K50" s="85">
        <f t="shared" si="1"/>
        <v>0</v>
      </c>
      <c r="L50" s="87">
        <f t="shared" si="2"/>
        <v>0</v>
      </c>
      <c r="M50" s="85">
        <f t="shared" si="3"/>
        <v>0</v>
      </c>
      <c r="N50" s="85">
        <f t="shared" si="4"/>
        <v>0</v>
      </c>
      <c r="O50" s="85">
        <f t="shared" si="5"/>
        <v>0</v>
      </c>
      <c r="P50" s="85">
        <f t="shared" si="6"/>
        <v>0</v>
      </c>
      <c r="S50" s="114"/>
      <c r="T50" s="114"/>
    </row>
    <row r="51" spans="1:20" s="72" customFormat="1" ht="12">
      <c r="A51" s="103" t="s">
        <v>550</v>
      </c>
      <c r="B51" s="91"/>
      <c r="C51" s="90" t="s">
        <v>322</v>
      </c>
      <c r="D51" s="83" t="s">
        <v>10</v>
      </c>
      <c r="E51" s="83">
        <v>6</v>
      </c>
      <c r="F51" s="89"/>
      <c r="G51" s="107"/>
      <c r="H51" s="85">
        <f t="shared" si="0"/>
        <v>0</v>
      </c>
      <c r="I51" s="86"/>
      <c r="J51" s="85"/>
      <c r="K51" s="85">
        <f t="shared" si="1"/>
        <v>0</v>
      </c>
      <c r="L51" s="87">
        <f t="shared" si="2"/>
        <v>0</v>
      </c>
      <c r="M51" s="85">
        <f t="shared" si="3"/>
        <v>0</v>
      </c>
      <c r="N51" s="85">
        <f t="shared" si="4"/>
        <v>0</v>
      </c>
      <c r="O51" s="85">
        <f t="shared" si="5"/>
        <v>0</v>
      </c>
      <c r="P51" s="85">
        <f t="shared" si="6"/>
        <v>0</v>
      </c>
      <c r="S51" s="114"/>
      <c r="T51" s="114"/>
    </row>
    <row r="52" spans="1:20" s="72" customFormat="1" ht="12">
      <c r="A52" s="103" t="s">
        <v>551</v>
      </c>
      <c r="B52" s="91"/>
      <c r="C52" s="90" t="s">
        <v>323</v>
      </c>
      <c r="D52" s="83" t="s">
        <v>10</v>
      </c>
      <c r="E52" s="83">
        <v>5</v>
      </c>
      <c r="F52" s="89"/>
      <c r="G52" s="107"/>
      <c r="H52" s="85">
        <f t="shared" si="0"/>
        <v>0</v>
      </c>
      <c r="I52" s="86"/>
      <c r="J52" s="85"/>
      <c r="K52" s="85">
        <f t="shared" si="1"/>
        <v>0</v>
      </c>
      <c r="L52" s="87">
        <f t="shared" si="2"/>
        <v>0</v>
      </c>
      <c r="M52" s="85">
        <f t="shared" si="3"/>
        <v>0</v>
      </c>
      <c r="N52" s="85">
        <f t="shared" si="4"/>
        <v>0</v>
      </c>
      <c r="O52" s="85">
        <f t="shared" si="5"/>
        <v>0</v>
      </c>
      <c r="P52" s="85">
        <f t="shared" si="6"/>
        <v>0</v>
      </c>
      <c r="S52" s="114"/>
      <c r="T52" s="114"/>
    </row>
    <row r="53" spans="1:20" s="72" customFormat="1" ht="24">
      <c r="A53" s="103" t="s">
        <v>552</v>
      </c>
      <c r="B53" s="91"/>
      <c r="C53" s="90" t="s">
        <v>341</v>
      </c>
      <c r="D53" s="83" t="s">
        <v>342</v>
      </c>
      <c r="E53" s="83">
        <v>1</v>
      </c>
      <c r="F53" s="89"/>
      <c r="G53" s="107"/>
      <c r="H53" s="85">
        <f t="shared" si="0"/>
        <v>0</v>
      </c>
      <c r="I53" s="86"/>
      <c r="J53" s="85"/>
      <c r="K53" s="85">
        <f t="shared" si="1"/>
        <v>0</v>
      </c>
      <c r="L53" s="87">
        <f t="shared" si="2"/>
        <v>0</v>
      </c>
      <c r="M53" s="85">
        <f t="shared" si="3"/>
        <v>0</v>
      </c>
      <c r="N53" s="85">
        <f t="shared" si="4"/>
        <v>0</v>
      </c>
      <c r="O53" s="85">
        <f t="shared" si="5"/>
        <v>0</v>
      </c>
      <c r="P53" s="85">
        <f t="shared" si="6"/>
        <v>0</v>
      </c>
      <c r="S53" s="114"/>
      <c r="T53" s="114"/>
    </row>
    <row r="54" spans="1:20" s="72" customFormat="1" ht="24">
      <c r="A54" s="103" t="s">
        <v>524</v>
      </c>
      <c r="B54" s="91"/>
      <c r="C54" s="84" t="s">
        <v>343</v>
      </c>
      <c r="D54" s="111" t="s">
        <v>344</v>
      </c>
      <c r="E54" s="83">
        <v>4</v>
      </c>
      <c r="F54" s="89"/>
      <c r="G54" s="107"/>
      <c r="H54" s="85">
        <f t="shared" si="0"/>
        <v>0</v>
      </c>
      <c r="I54" s="86"/>
      <c r="J54" s="85"/>
      <c r="K54" s="85">
        <f t="shared" si="1"/>
        <v>0</v>
      </c>
      <c r="L54" s="112">
        <f t="shared" si="2"/>
        <v>0</v>
      </c>
      <c r="M54" s="85">
        <f t="shared" si="3"/>
        <v>0</v>
      </c>
      <c r="N54" s="85">
        <f t="shared" si="4"/>
        <v>0</v>
      </c>
      <c r="O54" s="85">
        <f t="shared" si="5"/>
        <v>0</v>
      </c>
      <c r="P54" s="85">
        <f t="shared" si="6"/>
        <v>0</v>
      </c>
      <c r="S54" s="114"/>
      <c r="T54" s="114"/>
    </row>
    <row r="55" spans="1:16" s="72" customFormat="1" ht="12">
      <c r="A55" s="83"/>
      <c r="B55" s="91"/>
      <c r="C55" s="440" t="s">
        <v>324</v>
      </c>
      <c r="D55" s="440"/>
      <c r="E55" s="91"/>
      <c r="F55" s="95"/>
      <c r="G55" s="92"/>
      <c r="H55" s="93"/>
      <c r="I55" s="94"/>
      <c r="J55" s="92"/>
      <c r="K55" s="85"/>
      <c r="L55" s="116">
        <f>SUM(L13:L54)</f>
        <v>0</v>
      </c>
      <c r="M55" s="117">
        <f>SUM(M13:M54)</f>
        <v>0</v>
      </c>
      <c r="N55" s="117">
        <f>SUM(N13:N54)</f>
        <v>0</v>
      </c>
      <c r="O55" s="117">
        <f>SUM(O13:O54)</f>
        <v>0</v>
      </c>
      <c r="P55" s="117">
        <f>SUM(P13:P54)</f>
        <v>0</v>
      </c>
    </row>
    <row r="56" spans="1:16" s="72" customFormat="1" ht="24.75" customHeight="1">
      <c r="A56" s="83"/>
      <c r="B56" s="441" t="s">
        <v>641</v>
      </c>
      <c r="C56" s="441"/>
      <c r="D56" s="84"/>
      <c r="E56" s="91"/>
      <c r="F56" s="95"/>
      <c r="G56" s="92"/>
      <c r="H56" s="92"/>
      <c r="I56" s="94"/>
      <c r="J56" s="92"/>
      <c r="K56" s="85"/>
      <c r="L56" s="118"/>
      <c r="M56" s="119"/>
      <c r="N56" s="119">
        <v>0</v>
      </c>
      <c r="O56" s="119"/>
      <c r="P56" s="119">
        <f>N56</f>
        <v>0</v>
      </c>
    </row>
    <row r="57" spans="1:16" s="72" customFormat="1" ht="12">
      <c r="A57" s="83"/>
      <c r="B57" s="113"/>
      <c r="C57" s="96" t="s">
        <v>21</v>
      </c>
      <c r="D57" s="84"/>
      <c r="E57" s="91"/>
      <c r="F57" s="95"/>
      <c r="G57" s="92"/>
      <c r="H57" s="92"/>
      <c r="I57" s="94"/>
      <c r="J57" s="92"/>
      <c r="K57" s="85"/>
      <c r="L57" s="118"/>
      <c r="M57" s="117">
        <f>M55</f>
        <v>0</v>
      </c>
      <c r="N57" s="117">
        <f>N56+N55</f>
        <v>0</v>
      </c>
      <c r="O57" s="117">
        <f>O55</f>
        <v>0</v>
      </c>
      <c r="P57" s="117">
        <f>SUM(P55:P56)</f>
        <v>0</v>
      </c>
    </row>
    <row r="58" spans="1:16" s="102" customFormat="1" ht="12.75">
      <c r="A58" s="97"/>
      <c r="B58" s="435" t="s">
        <v>345</v>
      </c>
      <c r="C58" s="435"/>
      <c r="D58" s="98"/>
      <c r="E58" s="98"/>
      <c r="F58" s="99"/>
      <c r="G58" s="100"/>
      <c r="H58" s="100"/>
      <c r="I58" s="101"/>
      <c r="J58" s="100"/>
      <c r="K58" s="85"/>
      <c r="L58" s="120"/>
      <c r="M58" s="121"/>
      <c r="N58" s="121"/>
      <c r="O58" s="121"/>
      <c r="P58" s="122">
        <f>SUM(P55:P56)</f>
        <v>0</v>
      </c>
    </row>
    <row r="60" spans="3:18" ht="12.75">
      <c r="C60" s="427" t="s">
        <v>665</v>
      </c>
      <c r="D60" s="428"/>
      <c r="E60" s="397"/>
      <c r="F60" s="397"/>
      <c r="G60" s="397"/>
      <c r="H60" s="384"/>
      <c r="I60" s="384"/>
      <c r="J60" s="384"/>
      <c r="K60" s="384"/>
      <c r="L60" s="384"/>
      <c r="M60" s="384"/>
      <c r="N60" s="398"/>
      <c r="O60" s="398"/>
      <c r="P60" s="398"/>
      <c r="Q60" s="398"/>
      <c r="R60" s="398"/>
    </row>
    <row r="61" spans="3:18" ht="12.75">
      <c r="C61" s="384" t="s">
        <v>53</v>
      </c>
      <c r="D61" s="384"/>
      <c r="E61" s="383"/>
      <c r="F61" s="383"/>
      <c r="G61" s="383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</row>
    <row r="62" spans="3:18" ht="12.75"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</row>
    <row r="63" spans="3:18" ht="12.75">
      <c r="C63" s="426" t="s">
        <v>54</v>
      </c>
      <c r="D63" s="426"/>
      <c r="E63" s="15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</row>
  </sheetData>
  <sheetProtection/>
  <mergeCells count="34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D7:E7"/>
    <mergeCell ref="A10:A11"/>
    <mergeCell ref="B10:B11"/>
    <mergeCell ref="C10:C11"/>
    <mergeCell ref="D10:D11"/>
    <mergeCell ref="B8:H8"/>
    <mergeCell ref="H61:M61"/>
    <mergeCell ref="N61:R61"/>
    <mergeCell ref="B58:C58"/>
    <mergeCell ref="L10:P10"/>
    <mergeCell ref="C55:D55"/>
    <mergeCell ref="B56:C56"/>
    <mergeCell ref="E10:E11"/>
    <mergeCell ref="F10:K10"/>
    <mergeCell ref="C62:R62"/>
    <mergeCell ref="C63:D63"/>
    <mergeCell ref="F63:R63"/>
    <mergeCell ref="C60:D60"/>
    <mergeCell ref="E60:G60"/>
    <mergeCell ref="H60:J60"/>
    <mergeCell ref="K60:M60"/>
    <mergeCell ref="N60:R60"/>
    <mergeCell ref="C61:D61"/>
    <mergeCell ref="E61:G61"/>
  </mergeCells>
  <printOptions/>
  <pageMargins left="0.7" right="0.7" top="0.75" bottom="0.75" header="0.3" footer="0.3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2">
      <selection activeCell="A13" sqref="A13:IV47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427</v>
      </c>
    </row>
    <row r="2" spans="1:15" ht="14.25">
      <c r="A2" s="404" t="s">
        <v>428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429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P47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380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84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110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24">
      <c r="A26" s="103" t="s">
        <v>525</v>
      </c>
      <c r="B26" s="104"/>
      <c r="C26" s="273" t="s">
        <v>660</v>
      </c>
      <c r="D26" s="103" t="s">
        <v>308</v>
      </c>
      <c r="E26" s="103">
        <v>1</v>
      </c>
      <c r="F26" s="109"/>
      <c r="G26" s="107"/>
      <c r="H26" s="86">
        <f>G26*F26</f>
        <v>0</v>
      </c>
      <c r="I26" s="86"/>
      <c r="J26" s="86"/>
      <c r="K26" s="86">
        <f>J26+I26+H26</f>
        <v>0</v>
      </c>
      <c r="L26" s="108">
        <f>F26*E26</f>
        <v>0</v>
      </c>
      <c r="M26" s="86">
        <f>H26*E26</f>
        <v>0</v>
      </c>
      <c r="N26" s="86">
        <f>I26*E26</f>
        <v>0</v>
      </c>
      <c r="O26" s="86">
        <f>J26*E26</f>
        <v>0</v>
      </c>
      <c r="P26" s="86">
        <f>O26+N26+M26</f>
        <v>0</v>
      </c>
      <c r="S26" s="114"/>
      <c r="T26" s="114"/>
    </row>
    <row r="27" spans="1:20" s="75" customFormat="1" ht="36">
      <c r="A27" s="103" t="s">
        <v>526</v>
      </c>
      <c r="B27" s="104"/>
      <c r="C27" s="110" t="s">
        <v>327</v>
      </c>
      <c r="D27" s="103" t="s">
        <v>308</v>
      </c>
      <c r="E27" s="103">
        <v>2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12">
      <c r="A28" s="103" t="s">
        <v>527</v>
      </c>
      <c r="B28" s="104"/>
      <c r="C28" s="110" t="s">
        <v>307</v>
      </c>
      <c r="D28" s="103" t="s">
        <v>308</v>
      </c>
      <c r="E28" s="103">
        <v>1</v>
      </c>
      <c r="F28" s="109"/>
      <c r="G28" s="107"/>
      <c r="H28" s="86">
        <f t="shared" si="0"/>
        <v>0</v>
      </c>
      <c r="I28" s="86"/>
      <c r="J28" s="86"/>
      <c r="K28" s="86">
        <f t="shared" si="1"/>
        <v>0</v>
      </c>
      <c r="L28" s="108">
        <f t="shared" si="2"/>
        <v>0</v>
      </c>
      <c r="M28" s="86">
        <f t="shared" si="3"/>
        <v>0</v>
      </c>
      <c r="N28" s="86">
        <f t="shared" si="4"/>
        <v>0</v>
      </c>
      <c r="O28" s="86">
        <f t="shared" si="5"/>
        <v>0</v>
      </c>
      <c r="P28" s="86">
        <f t="shared" si="6"/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</sheetData>
  <sheetProtection/>
  <mergeCells count="34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D7:E7"/>
    <mergeCell ref="A10:A11"/>
    <mergeCell ref="B10:B11"/>
    <mergeCell ref="C10:C11"/>
    <mergeCell ref="D10:D11"/>
    <mergeCell ref="B8:H8"/>
    <mergeCell ref="H50:M50"/>
    <mergeCell ref="N50:R50"/>
    <mergeCell ref="L10:P10"/>
    <mergeCell ref="C44:D44"/>
    <mergeCell ref="B45:C45"/>
    <mergeCell ref="B47:C47"/>
    <mergeCell ref="E10:E11"/>
    <mergeCell ref="F10:K10"/>
    <mergeCell ref="C51:R51"/>
    <mergeCell ref="C52:D52"/>
    <mergeCell ref="F52:R52"/>
    <mergeCell ref="C49:D49"/>
    <mergeCell ref="E49:G49"/>
    <mergeCell ref="H49:J49"/>
    <mergeCell ref="K49:M49"/>
    <mergeCell ref="N49:R49"/>
    <mergeCell ref="C50:D50"/>
    <mergeCell ref="E50:G50"/>
  </mergeCells>
  <printOptions/>
  <pageMargins left="0.7" right="0.7" top="0.75" bottom="0.75" header="0.3" footer="0.3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34">
      <selection activeCell="N9" sqref="N9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430</v>
      </c>
    </row>
    <row r="2" spans="1:15" ht="14.25">
      <c r="A2" s="404" t="s">
        <v>431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432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P47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380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84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110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24">
      <c r="A26" s="103" t="s">
        <v>525</v>
      </c>
      <c r="B26" s="104"/>
      <c r="C26" s="273" t="s">
        <v>660</v>
      </c>
      <c r="D26" s="103" t="s">
        <v>308</v>
      </c>
      <c r="E26" s="103">
        <v>1</v>
      </c>
      <c r="F26" s="109"/>
      <c r="G26" s="107"/>
      <c r="H26" s="86">
        <f>G26*F26</f>
        <v>0</v>
      </c>
      <c r="I26" s="86"/>
      <c r="J26" s="86"/>
      <c r="K26" s="86">
        <f>J26+I26+H26</f>
        <v>0</v>
      </c>
      <c r="L26" s="108">
        <f>F26*E26</f>
        <v>0</v>
      </c>
      <c r="M26" s="86">
        <f>H26*E26</f>
        <v>0</v>
      </c>
      <c r="N26" s="86">
        <f>I26*E26</f>
        <v>0</v>
      </c>
      <c r="O26" s="86">
        <f>J26*E26</f>
        <v>0</v>
      </c>
      <c r="P26" s="86">
        <f>O26+N26+M26</f>
        <v>0</v>
      </c>
      <c r="S26" s="114"/>
      <c r="T26" s="114"/>
    </row>
    <row r="27" spans="1:20" s="75" customFormat="1" ht="36">
      <c r="A27" s="103" t="s">
        <v>526</v>
      </c>
      <c r="B27" s="104"/>
      <c r="C27" s="110" t="s">
        <v>327</v>
      </c>
      <c r="D27" s="103" t="s">
        <v>308</v>
      </c>
      <c r="E27" s="103">
        <v>2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12">
      <c r="A28" s="103" t="s">
        <v>527</v>
      </c>
      <c r="B28" s="104"/>
      <c r="C28" s="110" t="s">
        <v>307</v>
      </c>
      <c r="D28" s="103" t="s">
        <v>308</v>
      </c>
      <c r="E28" s="103">
        <v>1</v>
      </c>
      <c r="F28" s="109"/>
      <c r="G28" s="107"/>
      <c r="H28" s="86">
        <f t="shared" si="0"/>
        <v>0</v>
      </c>
      <c r="I28" s="86"/>
      <c r="J28" s="86"/>
      <c r="K28" s="86">
        <f t="shared" si="1"/>
        <v>0</v>
      </c>
      <c r="L28" s="108">
        <f t="shared" si="2"/>
        <v>0</v>
      </c>
      <c r="M28" s="86">
        <f t="shared" si="3"/>
        <v>0</v>
      </c>
      <c r="N28" s="86">
        <f t="shared" si="4"/>
        <v>0</v>
      </c>
      <c r="O28" s="86">
        <f t="shared" si="5"/>
        <v>0</v>
      </c>
      <c r="P28" s="86">
        <f t="shared" si="6"/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</sheetData>
  <sheetProtection/>
  <mergeCells count="34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D7:E7"/>
    <mergeCell ref="A10:A11"/>
    <mergeCell ref="B10:B11"/>
    <mergeCell ref="C10:C11"/>
    <mergeCell ref="D10:D11"/>
    <mergeCell ref="B8:H8"/>
    <mergeCell ref="C50:D50"/>
    <mergeCell ref="E50:G50"/>
    <mergeCell ref="H50:M50"/>
    <mergeCell ref="N50:R50"/>
    <mergeCell ref="L10:P10"/>
    <mergeCell ref="B47:C47"/>
    <mergeCell ref="E10:E11"/>
    <mergeCell ref="F10:K10"/>
    <mergeCell ref="C51:R51"/>
    <mergeCell ref="C52:D52"/>
    <mergeCell ref="F52:R52"/>
    <mergeCell ref="C44:D44"/>
    <mergeCell ref="B45:C45"/>
    <mergeCell ref="C49:D49"/>
    <mergeCell ref="E49:G49"/>
    <mergeCell ref="H49:J49"/>
    <mergeCell ref="K49:M49"/>
    <mergeCell ref="N49:R4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90" zoomScaleSheetLayoutView="90" zoomScalePageLayoutView="0" workbookViewId="0" topLeftCell="A7">
      <selection activeCell="G28" sqref="G28"/>
    </sheetView>
  </sheetViews>
  <sheetFormatPr defaultColWidth="9.00390625" defaultRowHeight="12.75"/>
  <cols>
    <col min="1" max="1" width="4.875" style="179" customWidth="1"/>
    <col min="2" max="2" width="9.875" style="179" customWidth="1"/>
    <col min="3" max="3" width="42.25390625" style="179" customWidth="1"/>
    <col min="4" max="4" width="6.00390625" style="179" customWidth="1"/>
    <col min="5" max="5" width="7.25390625" style="179" bestFit="1" customWidth="1"/>
    <col min="6" max="6" width="6.25390625" style="179" customWidth="1"/>
    <col min="7" max="7" width="7.875" style="179" customWidth="1"/>
    <col min="8" max="8" width="5.875" style="179" customWidth="1"/>
    <col min="9" max="9" width="6.00390625" style="179" customWidth="1"/>
    <col min="10" max="10" width="6.375" style="179" customWidth="1"/>
    <col min="11" max="11" width="6.125" style="179" customWidth="1"/>
    <col min="12" max="12" width="7.875" style="179" customWidth="1"/>
    <col min="13" max="13" width="8.25390625" style="179" customWidth="1"/>
    <col min="14" max="14" width="7.625" style="179" customWidth="1"/>
    <col min="15" max="16" width="10.00390625" style="179" customWidth="1"/>
    <col min="17" max="17" width="9.125" style="181" customWidth="1"/>
    <col min="18" max="16384" width="9.125" style="179" customWidth="1"/>
  </cols>
  <sheetData>
    <row r="1" spans="1:16" ht="15.75" customHeight="1">
      <c r="A1" s="352" t="s">
        <v>272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15.75">
      <c r="A2" s="353" t="s">
        <v>160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.75">
      <c r="A3" s="329" t="s">
        <v>22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5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</row>
    <row r="5" spans="1:16" ht="15.75">
      <c r="A5" s="331" t="s">
        <v>23</v>
      </c>
      <c r="B5" s="331"/>
      <c r="C5" s="350" t="str">
        <f>'Aprēķins -1'!C7:H7</f>
        <v>                                      SILTUMTRASES UN SILTUMMEZGLU ATJAUNOŠANA OZOLOS, LIEZĒRES PAGASTĀ, MADONS NOVADĀ.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131"/>
    </row>
    <row r="6" spans="1:16" ht="15.75">
      <c r="A6" s="331" t="s">
        <v>24</v>
      </c>
      <c r="B6" s="331"/>
      <c r="C6" s="350" t="str">
        <f>'Aprēķins -1'!C8:H8</f>
        <v>                                      SILTUMTRASES UN SILTUMMEZGLU ATJAUNOŠANA OZOLOS, LIEZĒRES PAGASTĀ, MADONS NOVADĀ.</v>
      </c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131"/>
    </row>
    <row r="7" spans="1:16" ht="15.75">
      <c r="A7" s="331" t="s">
        <v>25</v>
      </c>
      <c r="B7" s="331"/>
      <c r="C7" s="134" t="str">
        <f>'Aprēķins -1'!C9:H9</f>
        <v>Siltumtīkli  Ozolu, Lauku, Zaļās un Jaunatnes ielās Ozolu ciemā.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5.75">
      <c r="A8" s="331" t="s">
        <v>26</v>
      </c>
      <c r="B8" s="331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</row>
    <row r="9" spans="1:16" ht="16.5" thickBot="1">
      <c r="A9" s="331" t="s">
        <v>475</v>
      </c>
      <c r="B9" s="331"/>
      <c r="C9" s="130" t="s">
        <v>27</v>
      </c>
      <c r="D9" s="340" t="s">
        <v>63</v>
      </c>
      <c r="E9" s="340"/>
      <c r="F9" s="351" t="s">
        <v>28</v>
      </c>
      <c r="G9" s="351"/>
      <c r="H9" s="351"/>
      <c r="I9" s="329" t="s">
        <v>29</v>
      </c>
      <c r="J9" s="329"/>
      <c r="K9" s="329"/>
      <c r="L9" s="329"/>
      <c r="M9" s="358">
        <f>P39</f>
        <v>0</v>
      </c>
      <c r="N9" s="359"/>
      <c r="O9" s="180" t="s">
        <v>165</v>
      </c>
      <c r="P9" s="182"/>
    </row>
    <row r="10" spans="1:16" ht="16.5" thickBot="1">
      <c r="A10" s="330"/>
      <c r="B10" s="330"/>
      <c r="C10" s="330"/>
      <c r="D10" s="330"/>
      <c r="E10" s="330"/>
      <c r="F10" s="330"/>
      <c r="G10" s="330"/>
      <c r="H10" s="330"/>
      <c r="I10" s="330"/>
      <c r="J10" s="330" t="s">
        <v>30</v>
      </c>
      <c r="K10" s="330"/>
      <c r="L10" s="183" t="s">
        <v>476</v>
      </c>
      <c r="M10" s="180" t="s">
        <v>31</v>
      </c>
      <c r="N10" s="136"/>
      <c r="O10" s="356"/>
      <c r="P10" s="357"/>
    </row>
    <row r="11" spans="1:16" ht="16.5" thickBot="1">
      <c r="A11" s="336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</row>
    <row r="12" spans="1:16" ht="16.5" thickBot="1">
      <c r="A12" s="184" t="s">
        <v>32</v>
      </c>
      <c r="B12" s="184"/>
      <c r="C12" s="185"/>
      <c r="D12" s="184" t="s">
        <v>13</v>
      </c>
      <c r="E12" s="186" t="s">
        <v>14</v>
      </c>
      <c r="F12" s="361" t="s">
        <v>33</v>
      </c>
      <c r="G12" s="362"/>
      <c r="H12" s="362"/>
      <c r="I12" s="362"/>
      <c r="J12" s="362"/>
      <c r="K12" s="363"/>
      <c r="L12" s="187"/>
      <c r="M12" s="187"/>
      <c r="N12" s="187" t="s">
        <v>34</v>
      </c>
      <c r="O12" s="187" t="s">
        <v>15</v>
      </c>
      <c r="P12" s="188" t="s">
        <v>11</v>
      </c>
    </row>
    <row r="13" spans="1:16" ht="15.75">
      <c r="A13" s="189" t="s">
        <v>35</v>
      </c>
      <c r="B13" s="189" t="s">
        <v>36</v>
      </c>
      <c r="C13" s="189" t="s">
        <v>37</v>
      </c>
      <c r="D13" s="189" t="s">
        <v>16</v>
      </c>
      <c r="E13" s="190" t="s">
        <v>17</v>
      </c>
      <c r="F13" s="189" t="s">
        <v>38</v>
      </c>
      <c r="G13" s="184" t="s">
        <v>39</v>
      </c>
      <c r="H13" s="184" t="s">
        <v>40</v>
      </c>
      <c r="I13" s="184" t="s">
        <v>41</v>
      </c>
      <c r="J13" s="184" t="s">
        <v>42</v>
      </c>
      <c r="K13" s="184" t="s">
        <v>43</v>
      </c>
      <c r="L13" s="191" t="s">
        <v>44</v>
      </c>
      <c r="M13" s="184" t="s">
        <v>40</v>
      </c>
      <c r="N13" s="184" t="s">
        <v>41</v>
      </c>
      <c r="O13" s="184" t="s">
        <v>42</v>
      </c>
      <c r="P13" s="184" t="s">
        <v>43</v>
      </c>
    </row>
    <row r="14" spans="1:16" ht="15.75">
      <c r="A14" s="189"/>
      <c r="B14" s="189"/>
      <c r="C14" s="189"/>
      <c r="D14" s="189"/>
      <c r="E14" s="190"/>
      <c r="F14" s="189" t="s">
        <v>45</v>
      </c>
      <c r="G14" s="189" t="s">
        <v>46</v>
      </c>
      <c r="H14" s="189" t="s">
        <v>47</v>
      </c>
      <c r="I14" s="189" t="s">
        <v>48</v>
      </c>
      <c r="J14" s="189" t="s">
        <v>49</v>
      </c>
      <c r="K14" s="189" t="s">
        <v>165</v>
      </c>
      <c r="L14" s="192" t="s">
        <v>50</v>
      </c>
      <c r="M14" s="189" t="s">
        <v>47</v>
      </c>
      <c r="N14" s="189" t="s">
        <v>48</v>
      </c>
      <c r="O14" s="189" t="s">
        <v>49</v>
      </c>
      <c r="P14" s="189" t="s">
        <v>165</v>
      </c>
    </row>
    <row r="15" spans="1:16" ht="16.5" thickBot="1">
      <c r="A15" s="193" t="s">
        <v>18</v>
      </c>
      <c r="B15" s="193"/>
      <c r="C15" s="193"/>
      <c r="D15" s="193"/>
      <c r="E15" s="194"/>
      <c r="F15" s="193" t="s">
        <v>51</v>
      </c>
      <c r="G15" s="193" t="s">
        <v>166</v>
      </c>
      <c r="H15" s="193" t="s">
        <v>165</v>
      </c>
      <c r="I15" s="193" t="s">
        <v>165</v>
      </c>
      <c r="J15" s="193" t="s">
        <v>165</v>
      </c>
      <c r="K15" s="193"/>
      <c r="L15" s="195" t="s">
        <v>51</v>
      </c>
      <c r="M15" s="193" t="s">
        <v>165</v>
      </c>
      <c r="N15" s="193" t="s">
        <v>165</v>
      </c>
      <c r="O15" s="193" t="s">
        <v>165</v>
      </c>
      <c r="P15" s="193"/>
    </row>
    <row r="16" spans="1:16" ht="16.5" thickBot="1">
      <c r="A16" s="196">
        <v>1</v>
      </c>
      <c r="B16" s="196">
        <v>2</v>
      </c>
      <c r="C16" s="196">
        <v>3</v>
      </c>
      <c r="D16" s="196">
        <v>4</v>
      </c>
      <c r="E16" s="196">
        <v>5</v>
      </c>
      <c r="F16" s="196">
        <v>6</v>
      </c>
      <c r="G16" s="196">
        <v>7</v>
      </c>
      <c r="H16" s="196">
        <v>8</v>
      </c>
      <c r="I16" s="196">
        <v>9</v>
      </c>
      <c r="J16" s="196">
        <v>10</v>
      </c>
      <c r="K16" s="196">
        <v>11</v>
      </c>
      <c r="L16" s="196">
        <v>12</v>
      </c>
      <c r="M16" s="196">
        <v>13</v>
      </c>
      <c r="N16" s="196">
        <v>14</v>
      </c>
      <c r="O16" s="196">
        <v>15</v>
      </c>
      <c r="P16" s="196">
        <v>16</v>
      </c>
    </row>
    <row r="17" spans="1:16" ht="15.75">
      <c r="A17" s="225" t="s">
        <v>509</v>
      </c>
      <c r="B17" s="197" t="s">
        <v>70</v>
      </c>
      <c r="C17" s="198" t="s">
        <v>71</v>
      </c>
      <c r="D17" s="197" t="s">
        <v>10</v>
      </c>
      <c r="E17" s="226">
        <v>230</v>
      </c>
      <c r="F17" s="200"/>
      <c r="G17" s="201"/>
      <c r="H17" s="202">
        <f>G17*F17</f>
        <v>0</v>
      </c>
      <c r="I17" s="202"/>
      <c r="J17" s="202"/>
      <c r="K17" s="202">
        <f>J17+I17+H17</f>
        <v>0</v>
      </c>
      <c r="L17" s="203">
        <f>F17*E17</f>
        <v>0</v>
      </c>
      <c r="M17" s="202">
        <f>H17*E17</f>
        <v>0</v>
      </c>
      <c r="N17" s="202">
        <f>I17*E17</f>
        <v>0</v>
      </c>
      <c r="O17" s="202">
        <f>J17*E17</f>
        <v>0</v>
      </c>
      <c r="P17" s="202">
        <f>O17+N17+M17</f>
        <v>0</v>
      </c>
    </row>
    <row r="18" spans="1:16" ht="15.75">
      <c r="A18" s="220"/>
      <c r="B18" s="204"/>
      <c r="C18" s="205" t="s">
        <v>72</v>
      </c>
      <c r="D18" s="204"/>
      <c r="E18" s="206"/>
      <c r="F18" s="200"/>
      <c r="G18" s="201"/>
      <c r="H18" s="202"/>
      <c r="I18" s="202"/>
      <c r="J18" s="202"/>
      <c r="K18" s="202"/>
      <c r="L18" s="203"/>
      <c r="M18" s="202"/>
      <c r="N18" s="202"/>
      <c r="O18" s="202"/>
      <c r="P18" s="202"/>
    </row>
    <row r="19" spans="1:16" ht="15.75">
      <c r="A19" s="220" t="s">
        <v>510</v>
      </c>
      <c r="B19" s="204" t="s">
        <v>9</v>
      </c>
      <c r="C19" s="205" t="s">
        <v>73</v>
      </c>
      <c r="D19" s="204" t="s">
        <v>12</v>
      </c>
      <c r="E19" s="207">
        <v>275</v>
      </c>
      <c r="F19" s="200"/>
      <c r="G19" s="201"/>
      <c r="H19" s="202">
        <f aca="true" t="shared" si="0" ref="H19:H34">G19*F19</f>
        <v>0</v>
      </c>
      <c r="I19" s="202"/>
      <c r="J19" s="202"/>
      <c r="K19" s="202">
        <f aca="true" t="shared" si="1" ref="K19:K34">J19+I19+H19</f>
        <v>0</v>
      </c>
      <c r="L19" s="203">
        <f aca="true" t="shared" si="2" ref="L19:L34">F19*E19</f>
        <v>0</v>
      </c>
      <c r="M19" s="202">
        <f aca="true" t="shared" si="3" ref="M19:M34">H19*E19</f>
        <v>0</v>
      </c>
      <c r="N19" s="202">
        <f aca="true" t="shared" si="4" ref="N19:N34">I19*E19</f>
        <v>0</v>
      </c>
      <c r="O19" s="202">
        <f aca="true" t="shared" si="5" ref="O19:O34">J19*E19</f>
        <v>0</v>
      </c>
      <c r="P19" s="202">
        <f aca="true" t="shared" si="6" ref="P19:P34">O19+N19+M19</f>
        <v>0</v>
      </c>
    </row>
    <row r="20" spans="1:16" ht="15.75">
      <c r="A20" s="220" t="s">
        <v>511</v>
      </c>
      <c r="B20" s="204" t="s">
        <v>9</v>
      </c>
      <c r="C20" s="205" t="s">
        <v>74</v>
      </c>
      <c r="D20" s="204" t="s">
        <v>64</v>
      </c>
      <c r="E20" s="206">
        <v>27</v>
      </c>
      <c r="F20" s="200"/>
      <c r="G20" s="201"/>
      <c r="H20" s="202">
        <f t="shared" si="0"/>
        <v>0</v>
      </c>
      <c r="I20" s="202"/>
      <c r="J20" s="202"/>
      <c r="K20" s="202">
        <f t="shared" si="1"/>
        <v>0</v>
      </c>
      <c r="L20" s="203">
        <f t="shared" si="2"/>
        <v>0</v>
      </c>
      <c r="M20" s="202">
        <f t="shared" si="3"/>
        <v>0</v>
      </c>
      <c r="N20" s="202">
        <f t="shared" si="4"/>
        <v>0</v>
      </c>
      <c r="O20" s="202">
        <f t="shared" si="5"/>
        <v>0</v>
      </c>
      <c r="P20" s="202">
        <f t="shared" si="6"/>
        <v>0</v>
      </c>
    </row>
    <row r="21" spans="1:16" ht="15.75">
      <c r="A21" s="220" t="s">
        <v>513</v>
      </c>
      <c r="B21" s="204" t="s">
        <v>9</v>
      </c>
      <c r="C21" s="205" t="s">
        <v>75</v>
      </c>
      <c r="D21" s="204" t="s">
        <v>76</v>
      </c>
      <c r="E21" s="206">
        <v>140</v>
      </c>
      <c r="F21" s="200"/>
      <c r="G21" s="201"/>
      <c r="H21" s="202">
        <f t="shared" si="0"/>
        <v>0</v>
      </c>
      <c r="I21" s="202"/>
      <c r="J21" s="202"/>
      <c r="K21" s="202">
        <f t="shared" si="1"/>
        <v>0</v>
      </c>
      <c r="L21" s="203">
        <f t="shared" si="2"/>
        <v>0</v>
      </c>
      <c r="M21" s="202">
        <f t="shared" si="3"/>
        <v>0</v>
      </c>
      <c r="N21" s="202">
        <f t="shared" si="4"/>
        <v>0</v>
      </c>
      <c r="O21" s="202">
        <f t="shared" si="5"/>
        <v>0</v>
      </c>
      <c r="P21" s="202">
        <f t="shared" si="6"/>
        <v>0</v>
      </c>
    </row>
    <row r="22" spans="1:16" ht="15.75">
      <c r="A22" s="220" t="s">
        <v>514</v>
      </c>
      <c r="B22" s="204" t="s">
        <v>9</v>
      </c>
      <c r="C22" s="205" t="s">
        <v>77</v>
      </c>
      <c r="D22" s="204" t="s">
        <v>12</v>
      </c>
      <c r="E22" s="207">
        <v>275</v>
      </c>
      <c r="F22" s="200"/>
      <c r="G22" s="201"/>
      <c r="H22" s="202">
        <f t="shared" si="0"/>
        <v>0</v>
      </c>
      <c r="I22" s="202"/>
      <c r="J22" s="202"/>
      <c r="K22" s="202">
        <f t="shared" si="1"/>
        <v>0</v>
      </c>
      <c r="L22" s="203">
        <f t="shared" si="2"/>
        <v>0</v>
      </c>
      <c r="M22" s="202">
        <f t="shared" si="3"/>
        <v>0</v>
      </c>
      <c r="N22" s="202">
        <f t="shared" si="4"/>
        <v>0</v>
      </c>
      <c r="O22" s="202">
        <f t="shared" si="5"/>
        <v>0</v>
      </c>
      <c r="P22" s="202">
        <f t="shared" si="6"/>
        <v>0</v>
      </c>
    </row>
    <row r="23" spans="1:16" ht="15.75">
      <c r="A23" s="220" t="s">
        <v>515</v>
      </c>
      <c r="B23" s="204" t="s">
        <v>9</v>
      </c>
      <c r="C23" s="205" t="s">
        <v>78</v>
      </c>
      <c r="D23" s="204" t="s">
        <v>12</v>
      </c>
      <c r="E23" s="207">
        <v>275</v>
      </c>
      <c r="F23" s="200"/>
      <c r="G23" s="201"/>
      <c r="H23" s="202">
        <f t="shared" si="0"/>
        <v>0</v>
      </c>
      <c r="I23" s="202"/>
      <c r="J23" s="202"/>
      <c r="K23" s="202">
        <f t="shared" si="1"/>
        <v>0</v>
      </c>
      <c r="L23" s="203">
        <f t="shared" si="2"/>
        <v>0</v>
      </c>
      <c r="M23" s="202">
        <f t="shared" si="3"/>
        <v>0</v>
      </c>
      <c r="N23" s="202">
        <f t="shared" si="4"/>
        <v>0</v>
      </c>
      <c r="O23" s="202">
        <f t="shared" si="5"/>
        <v>0</v>
      </c>
      <c r="P23" s="202">
        <f t="shared" si="6"/>
        <v>0</v>
      </c>
    </row>
    <row r="24" spans="1:16" ht="15.75">
      <c r="A24" s="220" t="s">
        <v>516</v>
      </c>
      <c r="B24" s="204" t="s">
        <v>9</v>
      </c>
      <c r="C24" s="205" t="s">
        <v>79</v>
      </c>
      <c r="D24" s="204" t="s">
        <v>64</v>
      </c>
      <c r="E24" s="206">
        <v>137</v>
      </c>
      <c r="F24" s="200"/>
      <c r="G24" s="201"/>
      <c r="H24" s="202">
        <f t="shared" si="0"/>
        <v>0</v>
      </c>
      <c r="I24" s="202"/>
      <c r="J24" s="202"/>
      <c r="K24" s="202">
        <f t="shared" si="1"/>
        <v>0</v>
      </c>
      <c r="L24" s="203">
        <f t="shared" si="2"/>
        <v>0</v>
      </c>
      <c r="M24" s="202">
        <f t="shared" si="3"/>
        <v>0</v>
      </c>
      <c r="N24" s="202">
        <f t="shared" si="4"/>
        <v>0</v>
      </c>
      <c r="O24" s="202">
        <f t="shared" si="5"/>
        <v>0</v>
      </c>
      <c r="P24" s="202">
        <f t="shared" si="6"/>
        <v>0</v>
      </c>
    </row>
    <row r="25" spans="1:16" ht="15.75">
      <c r="A25" s="220"/>
      <c r="B25" s="204"/>
      <c r="C25" s="205" t="s">
        <v>80</v>
      </c>
      <c r="D25" s="204"/>
      <c r="E25" s="206"/>
      <c r="F25" s="200"/>
      <c r="G25" s="201"/>
      <c r="H25" s="202"/>
      <c r="I25" s="202"/>
      <c r="J25" s="202"/>
      <c r="K25" s="202"/>
      <c r="L25" s="203"/>
      <c r="M25" s="202"/>
      <c r="N25" s="202"/>
      <c r="O25" s="202"/>
      <c r="P25" s="202"/>
    </row>
    <row r="26" spans="1:16" ht="15.75">
      <c r="A26" s="220" t="s">
        <v>517</v>
      </c>
      <c r="B26" s="204" t="s">
        <v>9</v>
      </c>
      <c r="C26" s="205" t="s">
        <v>75</v>
      </c>
      <c r="D26" s="204" t="s">
        <v>76</v>
      </c>
      <c r="E26" s="207">
        <v>400</v>
      </c>
      <c r="F26" s="200"/>
      <c r="G26" s="201"/>
      <c r="H26" s="202">
        <f t="shared" si="0"/>
        <v>0</v>
      </c>
      <c r="I26" s="202"/>
      <c r="J26" s="202"/>
      <c r="K26" s="202">
        <f t="shared" si="1"/>
        <v>0</v>
      </c>
      <c r="L26" s="203">
        <f t="shared" si="2"/>
        <v>0</v>
      </c>
      <c r="M26" s="202">
        <f t="shared" si="3"/>
        <v>0</v>
      </c>
      <c r="N26" s="202">
        <f t="shared" si="4"/>
        <v>0</v>
      </c>
      <c r="O26" s="202">
        <f t="shared" si="5"/>
        <v>0</v>
      </c>
      <c r="P26" s="202">
        <f t="shared" si="6"/>
        <v>0</v>
      </c>
    </row>
    <row r="27" spans="1:16" ht="15.75">
      <c r="A27" s="220" t="s">
        <v>518</v>
      </c>
      <c r="B27" s="204" t="s">
        <v>9</v>
      </c>
      <c r="C27" s="205" t="s">
        <v>81</v>
      </c>
      <c r="D27" s="204" t="s">
        <v>10</v>
      </c>
      <c r="E27" s="207">
        <v>1370</v>
      </c>
      <c r="F27" s="200"/>
      <c r="G27" s="201"/>
      <c r="H27" s="202">
        <f t="shared" si="0"/>
        <v>0</v>
      </c>
      <c r="I27" s="202"/>
      <c r="J27" s="202"/>
      <c r="K27" s="202">
        <f t="shared" si="1"/>
        <v>0</v>
      </c>
      <c r="L27" s="203">
        <f t="shared" si="2"/>
        <v>0</v>
      </c>
      <c r="M27" s="202">
        <f t="shared" si="3"/>
        <v>0</v>
      </c>
      <c r="N27" s="202">
        <f t="shared" si="4"/>
        <v>0</v>
      </c>
      <c r="O27" s="202">
        <f t="shared" si="5"/>
        <v>0</v>
      </c>
      <c r="P27" s="202">
        <f t="shared" si="6"/>
        <v>0</v>
      </c>
    </row>
    <row r="28" spans="1:16" ht="15.75">
      <c r="A28" s="220"/>
      <c r="B28" s="204"/>
      <c r="C28" s="205" t="s">
        <v>82</v>
      </c>
      <c r="D28" s="204"/>
      <c r="E28" s="206"/>
      <c r="F28" s="200"/>
      <c r="G28" s="201"/>
      <c r="H28" s="202"/>
      <c r="I28" s="202"/>
      <c r="J28" s="202"/>
      <c r="K28" s="202"/>
      <c r="L28" s="203"/>
      <c r="M28" s="202"/>
      <c r="N28" s="202"/>
      <c r="O28" s="202"/>
      <c r="P28" s="202"/>
    </row>
    <row r="29" spans="1:16" ht="15.75">
      <c r="A29" s="204" t="s">
        <v>519</v>
      </c>
      <c r="B29" s="204" t="s">
        <v>9</v>
      </c>
      <c r="C29" s="205" t="s">
        <v>7</v>
      </c>
      <c r="D29" s="204" t="s">
        <v>10</v>
      </c>
      <c r="E29" s="206">
        <v>550</v>
      </c>
      <c r="F29" s="200"/>
      <c r="G29" s="201"/>
      <c r="H29" s="202">
        <f t="shared" si="0"/>
        <v>0</v>
      </c>
      <c r="I29" s="202"/>
      <c r="J29" s="202"/>
      <c r="K29" s="202">
        <f t="shared" si="1"/>
        <v>0</v>
      </c>
      <c r="L29" s="203">
        <f t="shared" si="2"/>
        <v>0</v>
      </c>
      <c r="M29" s="202">
        <f t="shared" si="3"/>
        <v>0</v>
      </c>
      <c r="N29" s="202">
        <f t="shared" si="4"/>
        <v>0</v>
      </c>
      <c r="O29" s="202">
        <f t="shared" si="5"/>
        <v>0</v>
      </c>
      <c r="P29" s="202">
        <f t="shared" si="6"/>
        <v>0</v>
      </c>
    </row>
    <row r="30" spans="1:16" ht="15.75">
      <c r="A30" s="204"/>
      <c r="B30" s="204"/>
      <c r="C30" s="205" t="s">
        <v>8</v>
      </c>
      <c r="D30" s="204"/>
      <c r="E30" s="206"/>
      <c r="F30" s="200"/>
      <c r="G30" s="201"/>
      <c r="H30" s="202"/>
      <c r="I30" s="202"/>
      <c r="J30" s="202"/>
      <c r="K30" s="202"/>
      <c r="L30" s="203"/>
      <c r="M30" s="202"/>
      <c r="N30" s="202"/>
      <c r="O30" s="202"/>
      <c r="P30" s="202"/>
    </row>
    <row r="31" spans="1:16" ht="15.75">
      <c r="A31" s="204" t="s">
        <v>520</v>
      </c>
      <c r="B31" s="204" t="s">
        <v>9</v>
      </c>
      <c r="C31" s="205" t="s">
        <v>146</v>
      </c>
      <c r="D31" s="204" t="s">
        <v>10</v>
      </c>
      <c r="E31" s="206">
        <v>820</v>
      </c>
      <c r="F31" s="200"/>
      <c r="G31" s="201"/>
      <c r="H31" s="202">
        <f t="shared" si="0"/>
        <v>0</v>
      </c>
      <c r="I31" s="202"/>
      <c r="J31" s="202"/>
      <c r="K31" s="202">
        <f t="shared" si="1"/>
        <v>0</v>
      </c>
      <c r="L31" s="203">
        <f t="shared" si="2"/>
        <v>0</v>
      </c>
      <c r="M31" s="202">
        <f t="shared" si="3"/>
        <v>0</v>
      </c>
      <c r="N31" s="202">
        <f t="shared" si="4"/>
        <v>0</v>
      </c>
      <c r="O31" s="202">
        <f t="shared" si="5"/>
        <v>0</v>
      </c>
      <c r="P31" s="202">
        <f t="shared" si="6"/>
        <v>0</v>
      </c>
    </row>
    <row r="32" spans="1:16" ht="15.75">
      <c r="A32" s="204" t="s">
        <v>521</v>
      </c>
      <c r="B32" s="204" t="s">
        <v>9</v>
      </c>
      <c r="C32" s="205" t="s">
        <v>83</v>
      </c>
      <c r="D32" s="204" t="s">
        <v>84</v>
      </c>
      <c r="E32" s="207">
        <v>1154</v>
      </c>
      <c r="F32" s="200"/>
      <c r="G32" s="201"/>
      <c r="H32" s="202">
        <f t="shared" si="0"/>
        <v>0</v>
      </c>
      <c r="I32" s="202"/>
      <c r="J32" s="202"/>
      <c r="K32" s="202">
        <f t="shared" si="1"/>
        <v>0</v>
      </c>
      <c r="L32" s="203">
        <f t="shared" si="2"/>
        <v>0</v>
      </c>
      <c r="M32" s="202">
        <f t="shared" si="3"/>
        <v>0</v>
      </c>
      <c r="N32" s="202">
        <f t="shared" si="4"/>
        <v>0</v>
      </c>
      <c r="O32" s="202">
        <f t="shared" si="5"/>
        <v>0</v>
      </c>
      <c r="P32" s="202">
        <f t="shared" si="6"/>
        <v>0</v>
      </c>
    </row>
    <row r="33" spans="1:16" ht="15.75">
      <c r="A33" s="204"/>
      <c r="B33" s="204"/>
      <c r="C33" s="205" t="s">
        <v>85</v>
      </c>
      <c r="D33" s="204"/>
      <c r="E33" s="207"/>
      <c r="F33" s="200"/>
      <c r="G33" s="201"/>
      <c r="H33" s="202"/>
      <c r="I33" s="202"/>
      <c r="J33" s="202"/>
      <c r="K33" s="202"/>
      <c r="L33" s="203"/>
      <c r="M33" s="202"/>
      <c r="N33" s="202"/>
      <c r="O33" s="202"/>
      <c r="P33" s="202"/>
    </row>
    <row r="34" spans="1:16" ht="15.75">
      <c r="A34" s="204" t="s">
        <v>522</v>
      </c>
      <c r="B34" s="204" t="s">
        <v>9</v>
      </c>
      <c r="C34" s="205" t="s">
        <v>86</v>
      </c>
      <c r="D34" s="204" t="s">
        <v>76</v>
      </c>
      <c r="E34" s="207">
        <v>1260</v>
      </c>
      <c r="F34" s="200"/>
      <c r="G34" s="201"/>
      <c r="H34" s="202">
        <f t="shared" si="0"/>
        <v>0</v>
      </c>
      <c r="I34" s="202"/>
      <c r="J34" s="202"/>
      <c r="K34" s="202">
        <f t="shared" si="1"/>
        <v>0</v>
      </c>
      <c r="L34" s="203">
        <f t="shared" si="2"/>
        <v>0</v>
      </c>
      <c r="M34" s="202">
        <f t="shared" si="3"/>
        <v>0</v>
      </c>
      <c r="N34" s="202">
        <f t="shared" si="4"/>
        <v>0</v>
      </c>
      <c r="O34" s="202">
        <f t="shared" si="5"/>
        <v>0</v>
      </c>
      <c r="P34" s="202">
        <f t="shared" si="6"/>
        <v>0</v>
      </c>
    </row>
    <row r="35" spans="1:16" ht="15.75">
      <c r="A35" s="220"/>
      <c r="B35" s="213"/>
      <c r="C35" s="214" t="s">
        <v>19</v>
      </c>
      <c r="D35" s="214" t="s">
        <v>165</v>
      </c>
      <c r="E35" s="214"/>
      <c r="F35" s="216"/>
      <c r="G35" s="216"/>
      <c r="H35" s="215"/>
      <c r="I35" s="216"/>
      <c r="J35" s="215"/>
      <c r="K35" s="215"/>
      <c r="L35" s="217">
        <f>SUM(L17:L34)</f>
        <v>0</v>
      </c>
      <c r="M35" s="217">
        <f>SUM(M17:M34)</f>
        <v>0</v>
      </c>
      <c r="N35" s="217">
        <f>SUM(N17:N34)</f>
        <v>0</v>
      </c>
      <c r="O35" s="217">
        <f>SUM(O17:O34)</f>
        <v>0</v>
      </c>
      <c r="P35" s="217">
        <f>SUM(P17:P34)</f>
        <v>0</v>
      </c>
    </row>
    <row r="36" spans="1:16" ht="15.75">
      <c r="A36" s="220"/>
      <c r="B36" s="220"/>
      <c r="C36" s="354" t="s">
        <v>477</v>
      </c>
      <c r="D36" s="354"/>
      <c r="E36" s="354"/>
      <c r="F36" s="354"/>
      <c r="G36" s="354"/>
      <c r="H36" s="354"/>
      <c r="I36" s="354"/>
      <c r="J36" s="354"/>
      <c r="K36" s="354"/>
      <c r="L36" s="221"/>
      <c r="M36" s="221"/>
      <c r="N36" s="206">
        <v>0</v>
      </c>
      <c r="O36" s="212"/>
      <c r="P36" s="221">
        <f>N36</f>
        <v>0</v>
      </c>
    </row>
    <row r="37" spans="1:16" ht="15.75">
      <c r="A37" s="220"/>
      <c r="B37" s="220"/>
      <c r="C37" s="354" t="s">
        <v>19</v>
      </c>
      <c r="D37" s="354"/>
      <c r="E37" s="354"/>
      <c r="F37" s="354"/>
      <c r="G37" s="354"/>
      <c r="H37" s="354"/>
      <c r="I37" s="354"/>
      <c r="J37" s="354"/>
      <c r="K37" s="354"/>
      <c r="L37" s="221"/>
      <c r="M37" s="221"/>
      <c r="N37" s="221">
        <f>SUM(N35:N36)</f>
        <v>0</v>
      </c>
      <c r="O37" s="221"/>
      <c r="P37" s="221">
        <f>N37</f>
        <v>0</v>
      </c>
    </row>
    <row r="38" spans="1:16" ht="15.75">
      <c r="A38" s="220"/>
      <c r="B38" s="220"/>
      <c r="C38" s="354" t="s">
        <v>478</v>
      </c>
      <c r="D38" s="354"/>
      <c r="E38" s="354"/>
      <c r="F38" s="354"/>
      <c r="G38" s="354"/>
      <c r="H38" s="354"/>
      <c r="I38" s="354"/>
      <c r="J38" s="354"/>
      <c r="K38" s="354"/>
      <c r="L38" s="221"/>
      <c r="M38" s="221"/>
      <c r="N38" s="206">
        <v>0</v>
      </c>
      <c r="O38" s="212"/>
      <c r="P38" s="221">
        <f>N38</f>
        <v>0</v>
      </c>
    </row>
    <row r="39" spans="1:16" ht="15.75">
      <c r="A39" s="220"/>
      <c r="B39" s="220"/>
      <c r="C39" s="365" t="s">
        <v>20</v>
      </c>
      <c r="D39" s="365"/>
      <c r="E39" s="365"/>
      <c r="F39" s="365"/>
      <c r="G39" s="365"/>
      <c r="H39" s="365"/>
      <c r="I39" s="365"/>
      <c r="J39" s="365"/>
      <c r="K39" s="365"/>
      <c r="L39" s="206"/>
      <c r="M39" s="217">
        <f>SUM(M35)</f>
        <v>0</v>
      </c>
      <c r="N39" s="217">
        <f>SUM(N37:N38)</f>
        <v>0</v>
      </c>
      <c r="O39" s="217">
        <f>SUM(O35)</f>
        <v>0</v>
      </c>
      <c r="P39" s="217">
        <f>M39+N39+O39</f>
        <v>0</v>
      </c>
    </row>
    <row r="40" spans="1:16" ht="15.75">
      <c r="A40" s="360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</row>
    <row r="41" spans="1:16" ht="15.75">
      <c r="A41" s="364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223"/>
      <c r="N41" s="223"/>
      <c r="O41" s="223"/>
      <c r="P41" s="223"/>
    </row>
    <row r="42" spans="1:16" ht="15.75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</row>
    <row r="43" spans="1:16" ht="15.75">
      <c r="A43" s="330" t="s">
        <v>52</v>
      </c>
      <c r="B43" s="330"/>
      <c r="C43" s="348"/>
      <c r="D43" s="348"/>
      <c r="E43" s="348"/>
      <c r="F43" s="330"/>
      <c r="G43" s="330"/>
      <c r="H43" s="330"/>
      <c r="I43" s="330"/>
      <c r="J43" s="330"/>
      <c r="K43" s="330"/>
      <c r="L43" s="349"/>
      <c r="M43" s="349"/>
      <c r="N43" s="349"/>
      <c r="O43" s="349"/>
      <c r="P43" s="349"/>
    </row>
    <row r="44" spans="1:16" ht="15.75">
      <c r="A44" s="330"/>
      <c r="B44" s="330"/>
      <c r="C44" s="329" t="s">
        <v>53</v>
      </c>
      <c r="D44" s="329"/>
      <c r="E44" s="329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</row>
    <row r="45" spans="1:16" ht="15.75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</row>
    <row r="46" spans="1:16" ht="15.75">
      <c r="A46" s="330" t="s">
        <v>54</v>
      </c>
      <c r="B46" s="330"/>
      <c r="C46" s="183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</row>
    <row r="47" spans="1:16" ht="15.75">
      <c r="A47" s="180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</row>
    <row r="48" spans="1:16" ht="15.75">
      <c r="A48" s="180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</row>
    <row r="49" spans="1:16" ht="15.75">
      <c r="A49" s="180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</row>
    <row r="50" spans="1:16" ht="15.75">
      <c r="A50" s="180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</row>
    <row r="51" spans="1:16" ht="15.75">
      <c r="A51" s="180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</row>
  </sheetData>
  <sheetProtection/>
  <mergeCells count="40">
    <mergeCell ref="C43:E43"/>
    <mergeCell ref="F43:H43"/>
    <mergeCell ref="I43:K43"/>
    <mergeCell ref="A46:B46"/>
    <mergeCell ref="D46:P46"/>
    <mergeCell ref="A44:B44"/>
    <mergeCell ref="C44:E44"/>
    <mergeCell ref="F44:K44"/>
    <mergeCell ref="L44:P44"/>
    <mergeCell ref="L43:P43"/>
    <mergeCell ref="A45:P45"/>
    <mergeCell ref="A40:P40"/>
    <mergeCell ref="A11:P11"/>
    <mergeCell ref="F12:K12"/>
    <mergeCell ref="C36:K36"/>
    <mergeCell ref="A41:L41"/>
    <mergeCell ref="A42:P42"/>
    <mergeCell ref="C39:K39"/>
    <mergeCell ref="A43:B43"/>
    <mergeCell ref="C38:K38"/>
    <mergeCell ref="C5:O5"/>
    <mergeCell ref="C37:K37"/>
    <mergeCell ref="A10:I10"/>
    <mergeCell ref="A7:B7"/>
    <mergeCell ref="A8:B8"/>
    <mergeCell ref="C8:P8"/>
    <mergeCell ref="O10:P10"/>
    <mergeCell ref="D9:E9"/>
    <mergeCell ref="J10:K10"/>
    <mergeCell ref="M9:N9"/>
    <mergeCell ref="A6:B6"/>
    <mergeCell ref="C6:O6"/>
    <mergeCell ref="A9:B9"/>
    <mergeCell ref="F9:H9"/>
    <mergeCell ref="I9:L9"/>
    <mergeCell ref="A1:P1"/>
    <mergeCell ref="A2:P2"/>
    <mergeCell ref="A3:P3"/>
    <mergeCell ref="A4:P4"/>
    <mergeCell ref="A5:B5"/>
  </mergeCells>
  <printOptions gridLines="1"/>
  <pageMargins left="0.45" right="0.4" top="0.52" bottom="0.54" header="0.5" footer="0.5"/>
  <pageSetup horizontalDpi="300" verticalDpi="3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39">
      <selection activeCell="M46" sqref="M46:O46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7.12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433</v>
      </c>
    </row>
    <row r="2" spans="1:15" ht="14.25">
      <c r="A2" s="404" t="s">
        <v>434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435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P47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648</v>
      </c>
      <c r="D13" s="103" t="s">
        <v>10</v>
      </c>
      <c r="E13" s="103">
        <v>9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306</v>
      </c>
      <c r="D14" s="88" t="s">
        <v>10</v>
      </c>
      <c r="E14" s="103">
        <v>4</v>
      </c>
      <c r="F14" s="109"/>
      <c r="G14" s="107"/>
      <c r="H14" s="86">
        <f aca="true" t="shared" si="0" ref="H14:H43">G14*F14</f>
        <v>0</v>
      </c>
      <c r="I14" s="86"/>
      <c r="J14" s="86"/>
      <c r="K14" s="86">
        <f aca="true" t="shared" si="1" ref="K14:K43">J14+I14+H14</f>
        <v>0</v>
      </c>
      <c r="L14" s="108">
        <f aca="true" t="shared" si="2" ref="L14:L43">F14*E14</f>
        <v>0</v>
      </c>
      <c r="M14" s="86">
        <f aca="true" t="shared" si="3" ref="M14:M43">H14*E14</f>
        <v>0</v>
      </c>
      <c r="N14" s="86">
        <f aca="true" t="shared" si="4" ref="N14:N43">I14*E14</f>
        <v>0</v>
      </c>
      <c r="O14" s="86">
        <f aca="true" t="shared" si="5" ref="O14:O43">J14*E14</f>
        <v>0</v>
      </c>
      <c r="P14" s="86">
        <f aca="true" t="shared" si="6" ref="P14:P43"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307</v>
      </c>
      <c r="D15" s="103" t="s">
        <v>10</v>
      </c>
      <c r="E15" s="103">
        <v>3</v>
      </c>
      <c r="F15" s="109"/>
      <c r="G15" s="107"/>
      <c r="H15" s="86">
        <f t="shared" si="0"/>
        <v>0</v>
      </c>
      <c r="I15" s="86"/>
      <c r="J15" s="86"/>
      <c r="K15" s="86">
        <f>J15+I15+H15</f>
        <v>0</v>
      </c>
      <c r="L15" s="108">
        <f t="shared" si="2"/>
        <v>0</v>
      </c>
      <c r="M15" s="86">
        <f>H15*E15</f>
        <v>0</v>
      </c>
      <c r="N15" s="86">
        <f t="shared" si="4"/>
        <v>0</v>
      </c>
      <c r="O15" s="86">
        <f t="shared" si="5"/>
        <v>0</v>
      </c>
      <c r="P15" s="86">
        <f t="shared" si="6"/>
        <v>0</v>
      </c>
      <c r="S15" s="114"/>
      <c r="T15" s="114"/>
    </row>
    <row r="16" spans="1:20" s="75" customFormat="1" ht="36">
      <c r="A16" s="103" t="s">
        <v>513</v>
      </c>
      <c r="B16" s="104"/>
      <c r="C16" s="105" t="s">
        <v>380</v>
      </c>
      <c r="D16" s="103" t="s">
        <v>308</v>
      </c>
      <c r="E16" s="103">
        <v>1</v>
      </c>
      <c r="F16" s="109"/>
      <c r="G16" s="107"/>
      <c r="H16" s="86">
        <f t="shared" si="0"/>
        <v>0</v>
      </c>
      <c r="I16" s="86"/>
      <c r="J16" s="86"/>
      <c r="K16" s="86">
        <f>J16+I16+H16</f>
        <v>0</v>
      </c>
      <c r="L16" s="108">
        <f t="shared" si="2"/>
        <v>0</v>
      </c>
      <c r="M16" s="86">
        <f t="shared" si="3"/>
        <v>0</v>
      </c>
      <c r="N16" s="86">
        <f>I16*E16</f>
        <v>0</v>
      </c>
      <c r="O16" s="86">
        <f t="shared" si="5"/>
        <v>0</v>
      </c>
      <c r="P16" s="86">
        <f t="shared" si="6"/>
        <v>0</v>
      </c>
      <c r="S16" s="114"/>
      <c r="T16" s="114"/>
    </row>
    <row r="17" spans="1:20" s="75" customFormat="1" ht="36">
      <c r="A17" s="103" t="s">
        <v>514</v>
      </c>
      <c r="B17" s="104"/>
      <c r="C17" s="84" t="s">
        <v>647</v>
      </c>
      <c r="D17" s="103" t="s">
        <v>308</v>
      </c>
      <c r="E17" s="103">
        <v>1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 t="shared" si="3"/>
        <v>0</v>
      </c>
      <c r="N17" s="86">
        <f>I17*E17</f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90" t="s">
        <v>649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 t="shared" si="1"/>
        <v>0</v>
      </c>
      <c r="L18" s="108">
        <f t="shared" si="2"/>
        <v>0</v>
      </c>
      <c r="M18" s="86">
        <f t="shared" si="3"/>
        <v>0</v>
      </c>
      <c r="N18" s="86">
        <f t="shared" si="4"/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36">
      <c r="A19" s="103" t="s">
        <v>516</v>
      </c>
      <c r="B19" s="104"/>
      <c r="C19" s="110" t="s">
        <v>650</v>
      </c>
      <c r="D19" s="103" t="s">
        <v>309</v>
      </c>
      <c r="E19" s="103">
        <v>1</v>
      </c>
      <c r="F19" s="109"/>
      <c r="G19" s="107"/>
      <c r="H19" s="86">
        <f t="shared" si="0"/>
        <v>0</v>
      </c>
      <c r="I19" s="86"/>
      <c r="J19" s="86"/>
      <c r="K19" s="86">
        <f t="shared" si="1"/>
        <v>0</v>
      </c>
      <c r="L19" s="108">
        <f t="shared" si="2"/>
        <v>0</v>
      </c>
      <c r="M19" s="86">
        <f t="shared" si="3"/>
        <v>0</v>
      </c>
      <c r="N19" s="86">
        <f t="shared" si="4"/>
        <v>0</v>
      </c>
      <c r="O19" s="86">
        <f t="shared" si="5"/>
        <v>0</v>
      </c>
      <c r="P19" s="86">
        <f t="shared" si="6"/>
        <v>0</v>
      </c>
      <c r="S19" s="114"/>
      <c r="T19" s="114"/>
    </row>
    <row r="20" spans="1:20" s="75" customFormat="1" ht="24">
      <c r="A20" s="103" t="s">
        <v>517</v>
      </c>
      <c r="B20" s="104"/>
      <c r="C20" s="110" t="s">
        <v>310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10" t="s">
        <v>311</v>
      </c>
      <c r="D21" s="103" t="s">
        <v>308</v>
      </c>
      <c r="E21" s="103">
        <v>1</v>
      </c>
      <c r="F21" s="109"/>
      <c r="G21" s="107"/>
      <c r="H21" s="86">
        <f t="shared" si="0"/>
        <v>0</v>
      </c>
      <c r="I21" s="86"/>
      <c r="J21" s="86"/>
      <c r="K21" s="86">
        <f t="shared" si="1"/>
        <v>0</v>
      </c>
      <c r="L21" s="108">
        <f t="shared" si="2"/>
        <v>0</v>
      </c>
      <c r="M21" s="86">
        <f t="shared" si="3"/>
        <v>0</v>
      </c>
      <c r="N21" s="86">
        <f t="shared" si="4"/>
        <v>0</v>
      </c>
      <c r="O21" s="86">
        <f t="shared" si="5"/>
        <v>0</v>
      </c>
      <c r="P21" s="86">
        <f t="shared" si="6"/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331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381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382</v>
      </c>
      <c r="D24" s="103" t="s">
        <v>308</v>
      </c>
      <c r="E24" s="103">
        <v>4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12">
      <c r="A25" s="103" t="s">
        <v>522</v>
      </c>
      <c r="B25" s="104"/>
      <c r="C25" s="110" t="s">
        <v>307</v>
      </c>
      <c r="D25" s="103" t="s">
        <v>308</v>
      </c>
      <c r="E25" s="103">
        <v>8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24">
      <c r="A26" s="103" t="s">
        <v>525</v>
      </c>
      <c r="B26" s="104"/>
      <c r="C26" s="273" t="s">
        <v>660</v>
      </c>
      <c r="D26" s="103" t="s">
        <v>308</v>
      </c>
      <c r="E26" s="103">
        <v>1</v>
      </c>
      <c r="F26" s="109"/>
      <c r="G26" s="107"/>
      <c r="H26" s="86">
        <f>G26*F26</f>
        <v>0</v>
      </c>
      <c r="I26" s="86"/>
      <c r="J26" s="86"/>
      <c r="K26" s="86">
        <f>J26+I26+H26</f>
        <v>0</v>
      </c>
      <c r="L26" s="108">
        <f>F26*E26</f>
        <v>0</v>
      </c>
      <c r="M26" s="86">
        <f>H26*E26</f>
        <v>0</v>
      </c>
      <c r="N26" s="86">
        <f>I26*E26</f>
        <v>0</v>
      </c>
      <c r="O26" s="86">
        <f>J26*E26</f>
        <v>0</v>
      </c>
      <c r="P26" s="86">
        <f>O26+N26+M26</f>
        <v>0</v>
      </c>
      <c r="S26" s="114"/>
      <c r="T26" s="114"/>
    </row>
    <row r="27" spans="1:20" s="75" customFormat="1" ht="36">
      <c r="A27" s="103" t="s">
        <v>526</v>
      </c>
      <c r="B27" s="104"/>
      <c r="C27" s="110" t="s">
        <v>327</v>
      </c>
      <c r="D27" s="103" t="s">
        <v>308</v>
      </c>
      <c r="E27" s="103">
        <v>2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12">
      <c r="A28" s="103" t="s">
        <v>527</v>
      </c>
      <c r="B28" s="104"/>
      <c r="C28" s="110" t="s">
        <v>307</v>
      </c>
      <c r="D28" s="103" t="s">
        <v>308</v>
      </c>
      <c r="E28" s="103">
        <v>1</v>
      </c>
      <c r="F28" s="109"/>
      <c r="G28" s="107"/>
      <c r="H28" s="86">
        <f t="shared" si="0"/>
        <v>0</v>
      </c>
      <c r="I28" s="86"/>
      <c r="J28" s="86"/>
      <c r="K28" s="86">
        <f t="shared" si="1"/>
        <v>0</v>
      </c>
      <c r="L28" s="108">
        <f t="shared" si="2"/>
        <v>0</v>
      </c>
      <c r="M28" s="86">
        <f t="shared" si="3"/>
        <v>0</v>
      </c>
      <c r="N28" s="86">
        <f t="shared" si="4"/>
        <v>0</v>
      </c>
      <c r="O28" s="86">
        <f t="shared" si="5"/>
        <v>0</v>
      </c>
      <c r="P28" s="86">
        <f t="shared" si="6"/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314</v>
      </c>
      <c r="D29" s="103" t="s">
        <v>308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315</v>
      </c>
      <c r="D30" s="103" t="s">
        <v>308</v>
      </c>
      <c r="E30" s="103">
        <v>1</v>
      </c>
      <c r="F30" s="109"/>
      <c r="G30" s="107"/>
      <c r="H30" s="86">
        <f t="shared" si="0"/>
        <v>0</v>
      </c>
      <c r="I30" s="86"/>
      <c r="J30" s="86"/>
      <c r="K30" s="86">
        <f t="shared" si="1"/>
        <v>0</v>
      </c>
      <c r="L30" s="108">
        <f t="shared" si="2"/>
        <v>0</v>
      </c>
      <c r="M30" s="86">
        <f t="shared" si="3"/>
        <v>0</v>
      </c>
      <c r="N30" s="86">
        <f t="shared" si="4"/>
        <v>0</v>
      </c>
      <c r="O30" s="86">
        <f t="shared" si="5"/>
        <v>0</v>
      </c>
      <c r="P30" s="86">
        <f t="shared" si="6"/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395</v>
      </c>
      <c r="D31" s="103" t="s">
        <v>308</v>
      </c>
      <c r="E31" s="103">
        <v>1</v>
      </c>
      <c r="F31" s="109"/>
      <c r="G31" s="107"/>
      <c r="H31" s="86">
        <f>G31*F31</f>
        <v>0</v>
      </c>
      <c r="I31" s="86"/>
      <c r="J31" s="86"/>
      <c r="K31" s="86">
        <f>J31+I31+H31</f>
        <v>0</v>
      </c>
      <c r="L31" s="108">
        <f>F31*E31</f>
        <v>0</v>
      </c>
      <c r="M31" s="86">
        <f>H31*E31</f>
        <v>0</v>
      </c>
      <c r="N31" s="86">
        <f>I31*E31</f>
        <v>0</v>
      </c>
      <c r="O31" s="86">
        <f>J31*E31</f>
        <v>0</v>
      </c>
      <c r="P31" s="86">
        <f>O31+N31+M31</f>
        <v>0</v>
      </c>
      <c r="S31" s="114"/>
      <c r="T31" s="114"/>
    </row>
    <row r="32" spans="1:20" s="75" customFormat="1" ht="36">
      <c r="A32" s="103" t="s">
        <v>531</v>
      </c>
      <c r="B32" s="104"/>
      <c r="C32" s="110" t="s">
        <v>337</v>
      </c>
      <c r="D32" s="103" t="s">
        <v>309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36">
      <c r="A33" s="103" t="s">
        <v>532</v>
      </c>
      <c r="B33" s="104"/>
      <c r="C33" s="110" t="s">
        <v>316</v>
      </c>
      <c r="D33" s="103" t="s">
        <v>309</v>
      </c>
      <c r="E33" s="103">
        <v>3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24">
      <c r="A34" s="103" t="s">
        <v>533</v>
      </c>
      <c r="B34" s="104"/>
      <c r="C34" s="110" t="s">
        <v>317</v>
      </c>
      <c r="D34" s="103" t="s">
        <v>308</v>
      </c>
      <c r="E34" s="103">
        <v>2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24">
      <c r="A35" s="103" t="s">
        <v>534</v>
      </c>
      <c r="B35" s="104"/>
      <c r="C35" s="110" t="s">
        <v>338</v>
      </c>
      <c r="D35" s="103" t="s">
        <v>308</v>
      </c>
      <c r="E35" s="103">
        <v>2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36">
      <c r="A36" s="103" t="s">
        <v>535</v>
      </c>
      <c r="B36" s="104"/>
      <c r="C36" s="110" t="s">
        <v>318</v>
      </c>
      <c r="D36" s="103" t="s">
        <v>308</v>
      </c>
      <c r="E36" s="103">
        <v>2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2" customFormat="1" ht="12">
      <c r="A37" s="103" t="s">
        <v>536</v>
      </c>
      <c r="B37" s="91"/>
      <c r="C37" s="90" t="s">
        <v>319</v>
      </c>
      <c r="D37" s="83" t="s">
        <v>10</v>
      </c>
      <c r="E37" s="83">
        <v>16</v>
      </c>
      <c r="F37" s="89"/>
      <c r="G37" s="107"/>
      <c r="H37" s="85">
        <f t="shared" si="0"/>
        <v>0</v>
      </c>
      <c r="I37" s="86"/>
      <c r="J37" s="85"/>
      <c r="K37" s="85">
        <f t="shared" si="1"/>
        <v>0</v>
      </c>
      <c r="L37" s="87">
        <f>F37*E37</f>
        <v>0</v>
      </c>
      <c r="M37" s="85">
        <f t="shared" si="3"/>
        <v>0</v>
      </c>
      <c r="N37" s="85">
        <f t="shared" si="4"/>
        <v>0</v>
      </c>
      <c r="O37" s="85">
        <f t="shared" si="5"/>
        <v>0</v>
      </c>
      <c r="P37" s="85">
        <f t="shared" si="6"/>
        <v>0</v>
      </c>
      <c r="S37" s="114"/>
      <c r="T37" s="114"/>
    </row>
    <row r="38" spans="1:20" s="72" customFormat="1" ht="24">
      <c r="A38" s="103" t="s">
        <v>537</v>
      </c>
      <c r="B38" s="91"/>
      <c r="C38" s="90" t="s">
        <v>320</v>
      </c>
      <c r="D38" s="83" t="s">
        <v>321</v>
      </c>
      <c r="E38" s="83">
        <v>2.8</v>
      </c>
      <c r="F38" s="89"/>
      <c r="G38" s="107"/>
      <c r="H38" s="85">
        <f t="shared" si="0"/>
        <v>0</v>
      </c>
      <c r="I38" s="86"/>
      <c r="J38" s="85"/>
      <c r="K38" s="85">
        <v>1</v>
      </c>
      <c r="L38" s="87">
        <f t="shared" si="2"/>
        <v>0</v>
      </c>
      <c r="M38" s="85">
        <f t="shared" si="3"/>
        <v>0</v>
      </c>
      <c r="N38" s="85">
        <f t="shared" si="4"/>
        <v>0</v>
      </c>
      <c r="O38" s="85">
        <f t="shared" si="5"/>
        <v>0</v>
      </c>
      <c r="P38" s="85">
        <f t="shared" si="6"/>
        <v>0</v>
      </c>
      <c r="S38" s="114"/>
      <c r="T38" s="114"/>
    </row>
    <row r="39" spans="1:20" s="72" customFormat="1" ht="36">
      <c r="A39" s="103" t="s">
        <v>538</v>
      </c>
      <c r="B39" s="91"/>
      <c r="C39" s="90" t="s">
        <v>384</v>
      </c>
      <c r="D39" s="83" t="s">
        <v>10</v>
      </c>
      <c r="E39" s="83">
        <v>9</v>
      </c>
      <c r="F39" s="89"/>
      <c r="G39" s="107"/>
      <c r="H39" s="85">
        <f t="shared" si="0"/>
        <v>0</v>
      </c>
      <c r="I39" s="86"/>
      <c r="J39" s="85"/>
      <c r="K39" s="85">
        <f t="shared" si="1"/>
        <v>0</v>
      </c>
      <c r="L39" s="87">
        <f t="shared" si="2"/>
        <v>0</v>
      </c>
      <c r="M39" s="85">
        <f t="shared" si="3"/>
        <v>0</v>
      </c>
      <c r="N39" s="85">
        <f t="shared" si="4"/>
        <v>0</v>
      </c>
      <c r="O39" s="85">
        <f t="shared" si="5"/>
        <v>0</v>
      </c>
      <c r="P39" s="85">
        <f t="shared" si="6"/>
        <v>0</v>
      </c>
      <c r="S39" s="114"/>
      <c r="T39" s="114"/>
    </row>
    <row r="40" spans="1:20" s="72" customFormat="1" ht="12">
      <c r="A40" s="103" t="s">
        <v>539</v>
      </c>
      <c r="B40" s="91"/>
      <c r="C40" s="90" t="s">
        <v>322</v>
      </c>
      <c r="D40" s="83" t="s">
        <v>10</v>
      </c>
      <c r="E40" s="83">
        <v>4</v>
      </c>
      <c r="F40" s="89"/>
      <c r="G40" s="107"/>
      <c r="H40" s="85">
        <f t="shared" si="0"/>
        <v>0</v>
      </c>
      <c r="I40" s="86"/>
      <c r="J40" s="85"/>
      <c r="K40" s="85">
        <f t="shared" si="1"/>
        <v>0</v>
      </c>
      <c r="L40" s="87">
        <f t="shared" si="2"/>
        <v>0</v>
      </c>
      <c r="M40" s="85">
        <f t="shared" si="3"/>
        <v>0</v>
      </c>
      <c r="N40" s="85">
        <f t="shared" si="4"/>
        <v>0</v>
      </c>
      <c r="O40" s="85">
        <f t="shared" si="5"/>
        <v>0</v>
      </c>
      <c r="P40" s="85">
        <f t="shared" si="6"/>
        <v>0</v>
      </c>
      <c r="S40" s="114"/>
      <c r="T40" s="114"/>
    </row>
    <row r="41" spans="1:20" s="72" customFormat="1" ht="12">
      <c r="A41" s="103" t="s">
        <v>540</v>
      </c>
      <c r="B41" s="91"/>
      <c r="C41" s="90" t="s">
        <v>323</v>
      </c>
      <c r="D41" s="83" t="s">
        <v>10</v>
      </c>
      <c r="E41" s="83">
        <v>3</v>
      </c>
      <c r="F41" s="89"/>
      <c r="G41" s="107"/>
      <c r="H41" s="85">
        <f t="shared" si="0"/>
        <v>0</v>
      </c>
      <c r="I41" s="86"/>
      <c r="J41" s="85"/>
      <c r="K41" s="85">
        <f t="shared" si="1"/>
        <v>0</v>
      </c>
      <c r="L41" s="87">
        <f t="shared" si="2"/>
        <v>0</v>
      </c>
      <c r="M41" s="85">
        <f t="shared" si="3"/>
        <v>0</v>
      </c>
      <c r="N41" s="85">
        <f t="shared" si="4"/>
        <v>0</v>
      </c>
      <c r="O41" s="85">
        <f t="shared" si="5"/>
        <v>0</v>
      </c>
      <c r="P41" s="85">
        <f t="shared" si="6"/>
        <v>0</v>
      </c>
      <c r="S41" s="114"/>
      <c r="T41" s="114"/>
    </row>
    <row r="42" spans="1:20" s="72" customFormat="1" ht="24">
      <c r="A42" s="103" t="s">
        <v>541</v>
      </c>
      <c r="B42" s="91"/>
      <c r="C42" s="90" t="s">
        <v>341</v>
      </c>
      <c r="D42" s="83" t="s">
        <v>342</v>
      </c>
      <c r="E42" s="83">
        <v>1</v>
      </c>
      <c r="F42" s="89"/>
      <c r="G42" s="107"/>
      <c r="H42" s="85">
        <f t="shared" si="0"/>
        <v>0</v>
      </c>
      <c r="I42" s="86"/>
      <c r="J42" s="85"/>
      <c r="K42" s="85">
        <f t="shared" si="1"/>
        <v>0</v>
      </c>
      <c r="L42" s="87">
        <f t="shared" si="2"/>
        <v>0</v>
      </c>
      <c r="M42" s="85">
        <f t="shared" si="3"/>
        <v>0</v>
      </c>
      <c r="N42" s="85">
        <f t="shared" si="4"/>
        <v>0</v>
      </c>
      <c r="O42" s="85">
        <f t="shared" si="5"/>
        <v>0</v>
      </c>
      <c r="P42" s="85">
        <f t="shared" si="6"/>
        <v>0</v>
      </c>
      <c r="S42" s="114"/>
      <c r="T42" s="114"/>
    </row>
    <row r="43" spans="1:20" s="72" customFormat="1" ht="24">
      <c r="A43" s="103" t="s">
        <v>542</v>
      </c>
      <c r="B43" s="91"/>
      <c r="C43" s="84" t="s">
        <v>343</v>
      </c>
      <c r="D43" s="111" t="s">
        <v>344</v>
      </c>
      <c r="E43" s="83">
        <v>2</v>
      </c>
      <c r="F43" s="89"/>
      <c r="G43" s="107"/>
      <c r="H43" s="85">
        <f t="shared" si="0"/>
        <v>0</v>
      </c>
      <c r="I43" s="86"/>
      <c r="J43" s="85"/>
      <c r="K43" s="85">
        <f t="shared" si="1"/>
        <v>0</v>
      </c>
      <c r="L43" s="112">
        <f t="shared" si="2"/>
        <v>0</v>
      </c>
      <c r="M43" s="85">
        <f t="shared" si="3"/>
        <v>0</v>
      </c>
      <c r="N43" s="85">
        <f t="shared" si="4"/>
        <v>0</v>
      </c>
      <c r="O43" s="85">
        <f t="shared" si="5"/>
        <v>0</v>
      </c>
      <c r="P43" s="85">
        <f t="shared" si="6"/>
        <v>0</v>
      </c>
      <c r="S43" s="114"/>
      <c r="T43" s="114"/>
    </row>
    <row r="44" spans="1:16" s="72" customFormat="1" ht="12">
      <c r="A44" s="83"/>
      <c r="B44" s="91"/>
      <c r="C44" s="440" t="s">
        <v>324</v>
      </c>
      <c r="D44" s="440"/>
      <c r="E44" s="91"/>
      <c r="F44" s="95"/>
      <c r="G44" s="92"/>
      <c r="H44" s="93"/>
      <c r="I44" s="94"/>
      <c r="J44" s="92"/>
      <c r="K44" s="85"/>
      <c r="L44" s="116">
        <f>SUM(L13:L43)</f>
        <v>0</v>
      </c>
      <c r="M44" s="117">
        <f>SUM(M13:M43)</f>
        <v>0</v>
      </c>
      <c r="N44" s="117">
        <f>SUM(N13:N43)</f>
        <v>0</v>
      </c>
      <c r="O44" s="117">
        <f>SUM(O13:O43)</f>
        <v>0</v>
      </c>
      <c r="P44" s="117">
        <f>SUM(P13:P43)</f>
        <v>0</v>
      </c>
    </row>
    <row r="45" spans="1:16" s="72" customFormat="1" ht="24.75" customHeight="1">
      <c r="A45" s="83"/>
      <c r="B45" s="441" t="s">
        <v>641</v>
      </c>
      <c r="C45" s="441"/>
      <c r="D45" s="84"/>
      <c r="E45" s="91"/>
      <c r="F45" s="95"/>
      <c r="G45" s="92"/>
      <c r="H45" s="92"/>
      <c r="I45" s="94"/>
      <c r="J45" s="92"/>
      <c r="K45" s="85"/>
      <c r="L45" s="118"/>
      <c r="M45" s="119"/>
      <c r="N45" s="119">
        <v>0</v>
      </c>
      <c r="O45" s="119"/>
      <c r="P45" s="119">
        <f>N45</f>
        <v>0</v>
      </c>
    </row>
    <row r="46" spans="1:16" s="72" customFormat="1" ht="12">
      <c r="A46" s="83"/>
      <c r="B46" s="113"/>
      <c r="C46" s="96" t="s">
        <v>21</v>
      </c>
      <c r="D46" s="84"/>
      <c r="E46" s="91"/>
      <c r="F46" s="95"/>
      <c r="G46" s="92"/>
      <c r="H46" s="92"/>
      <c r="I46" s="94"/>
      <c r="J46" s="92"/>
      <c r="K46" s="85"/>
      <c r="L46" s="118"/>
      <c r="M46" s="117">
        <f>M44</f>
        <v>0</v>
      </c>
      <c r="N46" s="117">
        <f>N45+N44</f>
        <v>0</v>
      </c>
      <c r="O46" s="117">
        <f>O44</f>
        <v>0</v>
      </c>
      <c r="P46" s="117">
        <f>SUM(P44:P45)</f>
        <v>0</v>
      </c>
    </row>
    <row r="47" spans="1:16" s="102" customFormat="1" ht="12.75">
      <c r="A47" s="97"/>
      <c r="B47" s="435" t="s">
        <v>345</v>
      </c>
      <c r="C47" s="435"/>
      <c r="D47" s="98"/>
      <c r="E47" s="98"/>
      <c r="F47" s="99"/>
      <c r="G47" s="100"/>
      <c r="H47" s="100"/>
      <c r="I47" s="101"/>
      <c r="J47" s="100"/>
      <c r="K47" s="85"/>
      <c r="L47" s="120"/>
      <c r="M47" s="121"/>
      <c r="N47" s="121"/>
      <c r="O47" s="121"/>
      <c r="P47" s="122">
        <f>SUM(P44:P45)</f>
        <v>0</v>
      </c>
    </row>
    <row r="49" spans="3:18" ht="12.75">
      <c r="C49" s="427" t="s">
        <v>665</v>
      </c>
      <c r="D49" s="428"/>
      <c r="E49" s="397"/>
      <c r="F49" s="397"/>
      <c r="G49" s="397"/>
      <c r="H49" s="384"/>
      <c r="I49" s="384"/>
      <c r="J49" s="384"/>
      <c r="K49" s="384"/>
      <c r="L49" s="384"/>
      <c r="M49" s="384"/>
      <c r="N49" s="398"/>
      <c r="O49" s="398"/>
      <c r="P49" s="398"/>
      <c r="Q49" s="398"/>
      <c r="R49" s="398"/>
    </row>
    <row r="50" spans="3:18" ht="12.75">
      <c r="C50" s="384" t="s">
        <v>53</v>
      </c>
      <c r="D50" s="384"/>
      <c r="E50" s="383"/>
      <c r="F50" s="383"/>
      <c r="G50" s="383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3:18" ht="12.75"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3:18" ht="12.75">
      <c r="C52" s="426" t="s">
        <v>54</v>
      </c>
      <c r="D52" s="426"/>
      <c r="E52" s="15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</sheetData>
  <sheetProtection/>
  <mergeCells count="34">
    <mergeCell ref="N8:O8"/>
    <mergeCell ref="A1:IV1"/>
    <mergeCell ref="A2:O2"/>
    <mergeCell ref="B3:C3"/>
    <mergeCell ref="D3:P3"/>
    <mergeCell ref="B4:C4"/>
    <mergeCell ref="D4:P4"/>
    <mergeCell ref="B5:C5"/>
    <mergeCell ref="D5:O5"/>
    <mergeCell ref="B7:C7"/>
    <mergeCell ref="D7:E7"/>
    <mergeCell ref="A10:A11"/>
    <mergeCell ref="B10:B11"/>
    <mergeCell ref="C10:C11"/>
    <mergeCell ref="D10:D11"/>
    <mergeCell ref="B8:H8"/>
    <mergeCell ref="C50:D50"/>
    <mergeCell ref="E50:G50"/>
    <mergeCell ref="H50:M50"/>
    <mergeCell ref="N50:R50"/>
    <mergeCell ref="L10:P10"/>
    <mergeCell ref="B47:C47"/>
    <mergeCell ref="E10:E11"/>
    <mergeCell ref="F10:K10"/>
    <mergeCell ref="C51:R51"/>
    <mergeCell ref="C52:D52"/>
    <mergeCell ref="F52:R52"/>
    <mergeCell ref="C44:D44"/>
    <mergeCell ref="B45:C45"/>
    <mergeCell ref="C49:D49"/>
    <mergeCell ref="E49:G49"/>
    <mergeCell ref="H49:J49"/>
    <mergeCell ref="K49:M49"/>
    <mergeCell ref="N49:R49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127"/>
  <sheetViews>
    <sheetView view="pageBreakPreview" zoomScale="90" zoomScaleSheetLayoutView="90" zoomScalePageLayoutView="0" workbookViewId="0" topLeftCell="A1">
      <selection activeCell="C18" sqref="C18"/>
    </sheetView>
  </sheetViews>
  <sheetFormatPr defaultColWidth="9.00390625" defaultRowHeight="12.75"/>
  <cols>
    <col min="1" max="1" width="4.375" style="179" customWidth="1"/>
    <col min="2" max="2" width="10.625" style="179" customWidth="1"/>
    <col min="3" max="3" width="40.625" style="179" customWidth="1"/>
    <col min="4" max="4" width="6.00390625" style="179" customWidth="1"/>
    <col min="5" max="5" width="8.375" style="179" customWidth="1"/>
    <col min="6" max="6" width="5.375" style="179" customWidth="1"/>
    <col min="7" max="7" width="7.875" style="179" customWidth="1"/>
    <col min="8" max="8" width="6.375" style="179" customWidth="1"/>
    <col min="9" max="10" width="6.125" style="179" customWidth="1"/>
    <col min="11" max="11" width="6.625" style="179" customWidth="1"/>
    <col min="12" max="12" width="7.625" style="179" customWidth="1"/>
    <col min="13" max="13" width="8.625" style="179" customWidth="1"/>
    <col min="14" max="14" width="7.625" style="179" customWidth="1"/>
    <col min="15" max="15" width="8.375" style="179" customWidth="1"/>
    <col min="16" max="16" width="8.125" style="179" customWidth="1"/>
    <col min="17" max="16384" width="9.125" style="179" customWidth="1"/>
  </cols>
  <sheetData>
    <row r="1" spans="1:16" ht="15.75" customHeight="1">
      <c r="A1" s="352" t="s">
        <v>273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15.75">
      <c r="A2" s="353" t="s">
        <v>65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.75">
      <c r="A3" s="329" t="s">
        <v>22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5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</row>
    <row r="5" spans="1:17" ht="15.75">
      <c r="A5" s="331" t="s">
        <v>23</v>
      </c>
      <c r="B5" s="331"/>
      <c r="C5" s="350" t="str">
        <f>'Aprēķins -1'!C7:H7</f>
        <v>                                      SILTUMTRASES UN SILTUMMEZGLU ATJAUNOŠANA OZOLOS, LIEZĒRES PAGASTĀ, MADONS NOVADĀ.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131"/>
      <c r="Q5" s="181"/>
    </row>
    <row r="6" spans="1:17" ht="15.75">
      <c r="A6" s="331" t="s">
        <v>24</v>
      </c>
      <c r="B6" s="331"/>
      <c r="C6" s="350" t="str">
        <f>'Aprēķins -1'!C8:H8</f>
        <v>                                      SILTUMTRASES UN SILTUMMEZGLU ATJAUNOŠANA OZOLOS, LIEZĒRES PAGASTĀ, MADONS NOVADĀ.</v>
      </c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131"/>
      <c r="Q6" s="181"/>
    </row>
    <row r="7" spans="1:17" ht="15.75">
      <c r="A7" s="331" t="s">
        <v>25</v>
      </c>
      <c r="B7" s="331"/>
      <c r="C7" s="134" t="str">
        <f>'Aprēķins -1'!C9:H9</f>
        <v>Siltumtīkli  Ozolu, Lauku, Zaļās un Jaunatnes ielās Ozolu ciemā.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81"/>
    </row>
    <row r="8" spans="1:17" ht="15.75">
      <c r="A8" s="331" t="s">
        <v>26</v>
      </c>
      <c r="B8" s="331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181"/>
    </row>
    <row r="9" spans="1:17" ht="16.5" thickBot="1">
      <c r="A9" s="331" t="s">
        <v>475</v>
      </c>
      <c r="B9" s="331"/>
      <c r="C9" s="130" t="s">
        <v>27</v>
      </c>
      <c r="D9" s="340" t="s">
        <v>63</v>
      </c>
      <c r="E9" s="340"/>
      <c r="F9" s="351" t="s">
        <v>28</v>
      </c>
      <c r="G9" s="351"/>
      <c r="H9" s="351"/>
      <c r="I9" s="329" t="s">
        <v>29</v>
      </c>
      <c r="J9" s="329"/>
      <c r="K9" s="329"/>
      <c r="L9" s="329"/>
      <c r="M9" s="358">
        <f>P42</f>
        <v>0</v>
      </c>
      <c r="N9" s="359"/>
      <c r="O9" s="180" t="s">
        <v>165</v>
      </c>
      <c r="P9" s="182"/>
      <c r="Q9" s="181"/>
    </row>
    <row r="10" spans="1:17" ht="16.5" thickBot="1">
      <c r="A10" s="330"/>
      <c r="B10" s="330"/>
      <c r="C10" s="330"/>
      <c r="D10" s="330"/>
      <c r="E10" s="330"/>
      <c r="F10" s="330"/>
      <c r="G10" s="330"/>
      <c r="H10" s="330"/>
      <c r="I10" s="330"/>
      <c r="J10" s="330" t="s">
        <v>30</v>
      </c>
      <c r="K10" s="330"/>
      <c r="L10" s="183" t="s">
        <v>476</v>
      </c>
      <c r="M10" s="180" t="s">
        <v>31</v>
      </c>
      <c r="N10" s="136"/>
      <c r="O10" s="356"/>
      <c r="P10" s="357"/>
      <c r="Q10" s="181"/>
    </row>
    <row r="11" spans="1:16" ht="16.5" thickBot="1">
      <c r="A11" s="366"/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</row>
    <row r="12" spans="1:17" ht="16.5" thickBot="1">
      <c r="A12" s="184" t="s">
        <v>32</v>
      </c>
      <c r="B12" s="184"/>
      <c r="C12" s="185"/>
      <c r="D12" s="184" t="s">
        <v>13</v>
      </c>
      <c r="E12" s="186" t="s">
        <v>14</v>
      </c>
      <c r="F12" s="361" t="s">
        <v>33</v>
      </c>
      <c r="G12" s="362"/>
      <c r="H12" s="362"/>
      <c r="I12" s="362"/>
      <c r="J12" s="362"/>
      <c r="K12" s="363"/>
      <c r="L12" s="187"/>
      <c r="M12" s="187"/>
      <c r="N12" s="187" t="s">
        <v>34</v>
      </c>
      <c r="O12" s="187" t="s">
        <v>15</v>
      </c>
      <c r="P12" s="188" t="s">
        <v>11</v>
      </c>
      <c r="Q12" s="181"/>
    </row>
    <row r="13" spans="1:17" ht="15.75">
      <c r="A13" s="189" t="s">
        <v>35</v>
      </c>
      <c r="B13" s="189" t="s">
        <v>36</v>
      </c>
      <c r="C13" s="189" t="s">
        <v>37</v>
      </c>
      <c r="D13" s="189" t="s">
        <v>16</v>
      </c>
      <c r="E13" s="190" t="s">
        <v>17</v>
      </c>
      <c r="F13" s="189" t="s">
        <v>38</v>
      </c>
      <c r="G13" s="184" t="s">
        <v>39</v>
      </c>
      <c r="H13" s="184" t="s">
        <v>40</v>
      </c>
      <c r="I13" s="184" t="s">
        <v>41</v>
      </c>
      <c r="J13" s="184" t="s">
        <v>42</v>
      </c>
      <c r="K13" s="184" t="s">
        <v>43</v>
      </c>
      <c r="L13" s="191" t="s">
        <v>44</v>
      </c>
      <c r="M13" s="184" t="s">
        <v>40</v>
      </c>
      <c r="N13" s="184" t="s">
        <v>41</v>
      </c>
      <c r="O13" s="184" t="s">
        <v>42</v>
      </c>
      <c r="P13" s="184" t="s">
        <v>43</v>
      </c>
      <c r="Q13" s="181"/>
    </row>
    <row r="14" spans="1:17" ht="15.75">
      <c r="A14" s="189"/>
      <c r="B14" s="189"/>
      <c r="C14" s="189"/>
      <c r="D14" s="189"/>
      <c r="E14" s="190"/>
      <c r="F14" s="189" t="s">
        <v>45</v>
      </c>
      <c r="G14" s="189" t="s">
        <v>46</v>
      </c>
      <c r="H14" s="189" t="s">
        <v>47</v>
      </c>
      <c r="I14" s="189" t="s">
        <v>48</v>
      </c>
      <c r="J14" s="189" t="s">
        <v>49</v>
      </c>
      <c r="K14" s="189" t="s">
        <v>165</v>
      </c>
      <c r="L14" s="192" t="s">
        <v>50</v>
      </c>
      <c r="M14" s="189" t="s">
        <v>47</v>
      </c>
      <c r="N14" s="189" t="s">
        <v>48</v>
      </c>
      <c r="O14" s="189" t="s">
        <v>49</v>
      </c>
      <c r="P14" s="189" t="s">
        <v>165</v>
      </c>
      <c r="Q14" s="181"/>
    </row>
    <row r="15" spans="1:17" ht="16.5" thickBot="1">
      <c r="A15" s="193" t="s">
        <v>18</v>
      </c>
      <c r="B15" s="193"/>
      <c r="C15" s="193"/>
      <c r="D15" s="193"/>
      <c r="E15" s="194"/>
      <c r="F15" s="193" t="s">
        <v>51</v>
      </c>
      <c r="G15" s="193" t="s">
        <v>166</v>
      </c>
      <c r="H15" s="193" t="s">
        <v>165</v>
      </c>
      <c r="I15" s="193" t="s">
        <v>165</v>
      </c>
      <c r="J15" s="193" t="s">
        <v>165</v>
      </c>
      <c r="K15" s="193"/>
      <c r="L15" s="195" t="s">
        <v>51</v>
      </c>
      <c r="M15" s="193" t="s">
        <v>165</v>
      </c>
      <c r="N15" s="193" t="s">
        <v>165</v>
      </c>
      <c r="O15" s="193" t="s">
        <v>165</v>
      </c>
      <c r="P15" s="193"/>
      <c r="Q15" s="181"/>
    </row>
    <row r="16" spans="1:16" ht="16.5" thickBot="1">
      <c r="A16" s="196">
        <v>1</v>
      </c>
      <c r="B16" s="196">
        <v>2</v>
      </c>
      <c r="C16" s="196">
        <v>3</v>
      </c>
      <c r="D16" s="196">
        <v>4</v>
      </c>
      <c r="E16" s="196">
        <v>5</v>
      </c>
      <c r="F16" s="196">
        <v>6</v>
      </c>
      <c r="G16" s="196">
        <v>7</v>
      </c>
      <c r="H16" s="196">
        <v>8</v>
      </c>
      <c r="I16" s="196">
        <v>9</v>
      </c>
      <c r="J16" s="196">
        <v>10</v>
      </c>
      <c r="K16" s="196">
        <v>11</v>
      </c>
      <c r="L16" s="196">
        <v>12</v>
      </c>
      <c r="M16" s="196">
        <v>13</v>
      </c>
      <c r="N16" s="196">
        <v>14</v>
      </c>
      <c r="O16" s="196">
        <v>15</v>
      </c>
      <c r="P16" s="196">
        <v>16</v>
      </c>
    </row>
    <row r="17" spans="1:16" ht="15.75">
      <c r="A17" s="197" t="s">
        <v>509</v>
      </c>
      <c r="B17" s="197" t="s">
        <v>70</v>
      </c>
      <c r="C17" s="198" t="s">
        <v>106</v>
      </c>
      <c r="D17" s="197" t="s">
        <v>64</v>
      </c>
      <c r="E17" s="199">
        <v>2842</v>
      </c>
      <c r="F17" s="200"/>
      <c r="G17" s="201"/>
      <c r="H17" s="202">
        <f>G17*F17</f>
        <v>0</v>
      </c>
      <c r="I17" s="202"/>
      <c r="J17" s="202"/>
      <c r="K17" s="202">
        <f>J17+I17+H17</f>
        <v>0</v>
      </c>
      <c r="L17" s="203">
        <f>F17*E17</f>
        <v>0</v>
      </c>
      <c r="M17" s="202">
        <f>H17*E17</f>
        <v>0</v>
      </c>
      <c r="N17" s="202">
        <f>I17*E17</f>
        <v>0</v>
      </c>
      <c r="O17" s="202">
        <f>J17*E17</f>
        <v>0</v>
      </c>
      <c r="P17" s="202">
        <f>O17+N17+M17</f>
        <v>0</v>
      </c>
    </row>
    <row r="18" spans="1:16" ht="15.75">
      <c r="A18" s="204" t="s">
        <v>67</v>
      </c>
      <c r="B18" s="204"/>
      <c r="C18" s="205" t="s">
        <v>107</v>
      </c>
      <c r="D18" s="204"/>
      <c r="E18" s="206"/>
      <c r="F18" s="200"/>
      <c r="G18" s="201"/>
      <c r="H18" s="202"/>
      <c r="I18" s="202"/>
      <c r="J18" s="202"/>
      <c r="K18" s="202"/>
      <c r="L18" s="203"/>
      <c r="M18" s="202"/>
      <c r="N18" s="202"/>
      <c r="O18" s="202"/>
      <c r="P18" s="202"/>
    </row>
    <row r="19" spans="1:16" ht="15.75">
      <c r="A19" s="204"/>
      <c r="B19" s="204"/>
      <c r="C19" s="205" t="s">
        <v>108</v>
      </c>
      <c r="D19" s="204"/>
      <c r="E19" s="206"/>
      <c r="F19" s="200"/>
      <c r="G19" s="201"/>
      <c r="H19" s="202"/>
      <c r="I19" s="202"/>
      <c r="J19" s="202"/>
      <c r="K19" s="202"/>
      <c r="L19" s="203"/>
      <c r="M19" s="202"/>
      <c r="N19" s="202"/>
      <c r="O19" s="202"/>
      <c r="P19" s="202"/>
    </row>
    <row r="20" spans="1:16" ht="15.75">
      <c r="A20" s="204" t="s">
        <v>510</v>
      </c>
      <c r="B20" s="204" t="s">
        <v>9</v>
      </c>
      <c r="C20" s="205" t="s">
        <v>109</v>
      </c>
      <c r="D20" s="204" t="s">
        <v>64</v>
      </c>
      <c r="E20" s="206">
        <v>145</v>
      </c>
      <c r="F20" s="200"/>
      <c r="G20" s="201"/>
      <c r="H20" s="202">
        <f aca="true" t="shared" si="0" ref="H20:H37">G20*F20</f>
        <v>0</v>
      </c>
      <c r="I20" s="202"/>
      <c r="J20" s="202"/>
      <c r="K20" s="202">
        <f aca="true" t="shared" si="1" ref="K20:K37">J20+I20+H20</f>
        <v>0</v>
      </c>
      <c r="L20" s="203">
        <f aca="true" t="shared" si="2" ref="L20:L37">F20*E20</f>
        <v>0</v>
      </c>
      <c r="M20" s="202">
        <f aca="true" t="shared" si="3" ref="M20:M37">H20*E20</f>
        <v>0</v>
      </c>
      <c r="N20" s="202">
        <f aca="true" t="shared" si="4" ref="N20:N37">I20*E20</f>
        <v>0</v>
      </c>
      <c r="O20" s="202">
        <f aca="true" t="shared" si="5" ref="O20:O37">J20*E20</f>
        <v>0</v>
      </c>
      <c r="P20" s="202">
        <f aca="true" t="shared" si="6" ref="P20:P37">O20+N20+M20</f>
        <v>0</v>
      </c>
    </row>
    <row r="21" spans="1:16" ht="15.75">
      <c r="A21" s="204" t="s">
        <v>511</v>
      </c>
      <c r="B21" s="204" t="s">
        <v>9</v>
      </c>
      <c r="C21" s="205" t="s">
        <v>110</v>
      </c>
      <c r="D21" s="204" t="s">
        <v>64</v>
      </c>
      <c r="E21" s="206">
        <v>161</v>
      </c>
      <c r="F21" s="200"/>
      <c r="G21" s="201"/>
      <c r="H21" s="202">
        <f t="shared" si="0"/>
        <v>0</v>
      </c>
      <c r="I21" s="202"/>
      <c r="J21" s="202"/>
      <c r="K21" s="202">
        <f t="shared" si="1"/>
        <v>0</v>
      </c>
      <c r="L21" s="203">
        <f t="shared" si="2"/>
        <v>0</v>
      </c>
      <c r="M21" s="202">
        <f t="shared" si="3"/>
        <v>0</v>
      </c>
      <c r="N21" s="202">
        <f t="shared" si="4"/>
        <v>0</v>
      </c>
      <c r="O21" s="202">
        <f t="shared" si="5"/>
        <v>0</v>
      </c>
      <c r="P21" s="202">
        <f t="shared" si="6"/>
        <v>0</v>
      </c>
    </row>
    <row r="22" spans="1:16" ht="15.75">
      <c r="A22" s="204" t="s">
        <v>67</v>
      </c>
      <c r="B22" s="204"/>
      <c r="C22" s="205" t="s">
        <v>111</v>
      </c>
      <c r="D22" s="204"/>
      <c r="E22" s="206"/>
      <c r="F22" s="200"/>
      <c r="G22" s="201"/>
      <c r="H22" s="202"/>
      <c r="I22" s="202"/>
      <c r="J22" s="202"/>
      <c r="K22" s="202"/>
      <c r="L22" s="203"/>
      <c r="M22" s="202"/>
      <c r="N22" s="202"/>
      <c r="O22" s="202"/>
      <c r="P22" s="202"/>
    </row>
    <row r="23" spans="1:16" ht="15.75">
      <c r="A23" s="204" t="s">
        <v>67</v>
      </c>
      <c r="B23" s="204"/>
      <c r="C23" s="205" t="s">
        <v>112</v>
      </c>
      <c r="D23" s="204"/>
      <c r="E23" s="206"/>
      <c r="F23" s="200"/>
      <c r="G23" s="201"/>
      <c r="H23" s="202"/>
      <c r="I23" s="202"/>
      <c r="J23" s="202"/>
      <c r="K23" s="202"/>
      <c r="L23" s="203"/>
      <c r="M23" s="202"/>
      <c r="N23" s="202"/>
      <c r="O23" s="202"/>
      <c r="P23" s="202"/>
    </row>
    <row r="24" spans="1:16" ht="15.75">
      <c r="A24" s="204" t="s">
        <v>513</v>
      </c>
      <c r="B24" s="204"/>
      <c r="C24" s="205" t="s">
        <v>113</v>
      </c>
      <c r="D24" s="204" t="s">
        <v>64</v>
      </c>
      <c r="E24" s="206">
        <v>239</v>
      </c>
      <c r="F24" s="200"/>
      <c r="G24" s="201"/>
      <c r="H24" s="202">
        <f t="shared" si="0"/>
        <v>0</v>
      </c>
      <c r="I24" s="202"/>
      <c r="J24" s="202"/>
      <c r="K24" s="202">
        <f t="shared" si="1"/>
        <v>0</v>
      </c>
      <c r="L24" s="203">
        <f t="shared" si="2"/>
        <v>0</v>
      </c>
      <c r="M24" s="202">
        <f t="shared" si="3"/>
        <v>0</v>
      </c>
      <c r="N24" s="202">
        <f t="shared" si="4"/>
        <v>0</v>
      </c>
      <c r="O24" s="202">
        <f t="shared" si="5"/>
        <v>0</v>
      </c>
      <c r="P24" s="202">
        <f t="shared" si="6"/>
        <v>0</v>
      </c>
    </row>
    <row r="25" spans="1:16" ht="15.75">
      <c r="A25" s="204" t="s">
        <v>514</v>
      </c>
      <c r="B25" s="204" t="s">
        <v>9</v>
      </c>
      <c r="C25" s="205" t="s">
        <v>114</v>
      </c>
      <c r="D25" s="204" t="s">
        <v>64</v>
      </c>
      <c r="E25" s="206">
        <v>507</v>
      </c>
      <c r="F25" s="200"/>
      <c r="G25" s="201"/>
      <c r="H25" s="202">
        <f t="shared" si="0"/>
        <v>0</v>
      </c>
      <c r="I25" s="202"/>
      <c r="J25" s="202"/>
      <c r="K25" s="202">
        <f t="shared" si="1"/>
        <v>0</v>
      </c>
      <c r="L25" s="203">
        <f t="shared" si="2"/>
        <v>0</v>
      </c>
      <c r="M25" s="202">
        <f t="shared" si="3"/>
        <v>0</v>
      </c>
      <c r="N25" s="202">
        <f t="shared" si="4"/>
        <v>0</v>
      </c>
      <c r="O25" s="202">
        <f t="shared" si="5"/>
        <v>0</v>
      </c>
      <c r="P25" s="202">
        <f t="shared" si="6"/>
        <v>0</v>
      </c>
    </row>
    <row r="26" spans="1:16" ht="15.75">
      <c r="A26" s="204" t="s">
        <v>67</v>
      </c>
      <c r="B26" s="204"/>
      <c r="C26" s="205" t="s">
        <v>115</v>
      </c>
      <c r="D26" s="204"/>
      <c r="E26" s="206"/>
      <c r="F26" s="200"/>
      <c r="G26" s="201"/>
      <c r="H26" s="202"/>
      <c r="I26" s="202"/>
      <c r="J26" s="202"/>
      <c r="K26" s="202"/>
      <c r="L26" s="203"/>
      <c r="M26" s="202"/>
      <c r="N26" s="202"/>
      <c r="O26" s="202"/>
      <c r="P26" s="202"/>
    </row>
    <row r="27" spans="1:16" ht="15.75">
      <c r="A27" s="204" t="s">
        <v>67</v>
      </c>
      <c r="B27" s="204"/>
      <c r="C27" s="205" t="s">
        <v>116</v>
      </c>
      <c r="D27" s="204"/>
      <c r="E27" s="206"/>
      <c r="F27" s="200"/>
      <c r="G27" s="201"/>
      <c r="H27" s="202"/>
      <c r="I27" s="202"/>
      <c r="J27" s="202"/>
      <c r="K27" s="202"/>
      <c r="L27" s="203"/>
      <c r="M27" s="202"/>
      <c r="N27" s="202"/>
      <c r="O27" s="202"/>
      <c r="P27" s="202"/>
    </row>
    <row r="28" spans="1:16" ht="15.75">
      <c r="A28" s="204" t="s">
        <v>515</v>
      </c>
      <c r="B28" s="204"/>
      <c r="C28" s="205" t="s">
        <v>113</v>
      </c>
      <c r="D28" s="204" t="s">
        <v>64</v>
      </c>
      <c r="E28" s="206">
        <v>429</v>
      </c>
      <c r="F28" s="200"/>
      <c r="G28" s="201"/>
      <c r="H28" s="202">
        <f t="shared" si="0"/>
        <v>0</v>
      </c>
      <c r="I28" s="202"/>
      <c r="J28" s="202"/>
      <c r="K28" s="202">
        <f t="shared" si="1"/>
        <v>0</v>
      </c>
      <c r="L28" s="203">
        <f t="shared" si="2"/>
        <v>0</v>
      </c>
      <c r="M28" s="202">
        <f t="shared" si="3"/>
        <v>0</v>
      </c>
      <c r="N28" s="202">
        <f t="shared" si="4"/>
        <v>0</v>
      </c>
      <c r="O28" s="202">
        <f t="shared" si="5"/>
        <v>0</v>
      </c>
      <c r="P28" s="202">
        <f t="shared" si="6"/>
        <v>0</v>
      </c>
    </row>
    <row r="29" spans="1:16" ht="15.75">
      <c r="A29" s="204" t="s">
        <v>516</v>
      </c>
      <c r="B29" s="204" t="s">
        <v>9</v>
      </c>
      <c r="C29" s="205" t="s">
        <v>117</v>
      </c>
      <c r="D29" s="204" t="s">
        <v>64</v>
      </c>
      <c r="E29" s="207">
        <v>2262</v>
      </c>
      <c r="F29" s="200"/>
      <c r="G29" s="201"/>
      <c r="H29" s="202">
        <f t="shared" si="0"/>
        <v>0</v>
      </c>
      <c r="I29" s="202"/>
      <c r="J29" s="202"/>
      <c r="K29" s="202">
        <f t="shared" si="1"/>
        <v>0</v>
      </c>
      <c r="L29" s="203">
        <f t="shared" si="2"/>
        <v>0</v>
      </c>
      <c r="M29" s="202">
        <f t="shared" si="3"/>
        <v>0</v>
      </c>
      <c r="N29" s="202">
        <f t="shared" si="4"/>
        <v>0</v>
      </c>
      <c r="O29" s="202">
        <f t="shared" si="5"/>
        <v>0</v>
      </c>
      <c r="P29" s="202">
        <f t="shared" si="6"/>
        <v>0</v>
      </c>
    </row>
    <row r="30" spans="1:16" ht="15.75">
      <c r="A30" s="204" t="s">
        <v>517</v>
      </c>
      <c r="B30" s="204" t="s">
        <v>9</v>
      </c>
      <c r="C30" s="208" t="s">
        <v>262</v>
      </c>
      <c r="D30" s="204" t="s">
        <v>118</v>
      </c>
      <c r="E30" s="206">
        <v>58</v>
      </c>
      <c r="F30" s="200"/>
      <c r="G30" s="201"/>
      <c r="H30" s="202">
        <f t="shared" si="0"/>
        <v>0</v>
      </c>
      <c r="I30" s="202"/>
      <c r="J30" s="202"/>
      <c r="K30" s="202">
        <f t="shared" si="1"/>
        <v>0</v>
      </c>
      <c r="L30" s="203">
        <f t="shared" si="2"/>
        <v>0</v>
      </c>
      <c r="M30" s="202">
        <f t="shared" si="3"/>
        <v>0</v>
      </c>
      <c r="N30" s="202">
        <f t="shared" si="4"/>
        <v>0</v>
      </c>
      <c r="O30" s="202">
        <f t="shared" si="5"/>
        <v>0</v>
      </c>
      <c r="P30" s="202">
        <f t="shared" si="6"/>
        <v>0</v>
      </c>
    </row>
    <row r="31" spans="1:16" ht="15.75">
      <c r="A31" s="204" t="s">
        <v>518</v>
      </c>
      <c r="B31" s="204" t="s">
        <v>9</v>
      </c>
      <c r="C31" s="208" t="s">
        <v>119</v>
      </c>
      <c r="D31" s="204" t="s">
        <v>12</v>
      </c>
      <c r="E31" s="207">
        <v>1660</v>
      </c>
      <c r="F31" s="200"/>
      <c r="G31" s="201"/>
      <c r="H31" s="202">
        <f t="shared" si="0"/>
        <v>0</v>
      </c>
      <c r="I31" s="202"/>
      <c r="J31" s="202"/>
      <c r="K31" s="202">
        <f t="shared" si="1"/>
        <v>0</v>
      </c>
      <c r="L31" s="203">
        <f t="shared" si="2"/>
        <v>0</v>
      </c>
      <c r="M31" s="202">
        <f t="shared" si="3"/>
        <v>0</v>
      </c>
      <c r="N31" s="202">
        <f t="shared" si="4"/>
        <v>0</v>
      </c>
      <c r="O31" s="202">
        <f t="shared" si="5"/>
        <v>0</v>
      </c>
      <c r="P31" s="202">
        <f t="shared" si="6"/>
        <v>0</v>
      </c>
    </row>
    <row r="32" spans="1:16" ht="15.75">
      <c r="A32" s="204"/>
      <c r="B32" s="209"/>
      <c r="C32" s="210" t="s">
        <v>263</v>
      </c>
      <c r="D32" s="209"/>
      <c r="E32" s="211"/>
      <c r="F32" s="200"/>
      <c r="G32" s="201"/>
      <c r="H32" s="202"/>
      <c r="I32" s="202"/>
      <c r="J32" s="202"/>
      <c r="K32" s="202"/>
      <c r="L32" s="203"/>
      <c r="M32" s="202"/>
      <c r="N32" s="202"/>
      <c r="O32" s="202"/>
      <c r="P32" s="202"/>
    </row>
    <row r="33" spans="1:16" ht="15.75">
      <c r="A33" s="204" t="s">
        <v>519</v>
      </c>
      <c r="B33" s="204" t="s">
        <v>9</v>
      </c>
      <c r="C33" s="205" t="s">
        <v>120</v>
      </c>
      <c r="D33" s="204" t="s">
        <v>12</v>
      </c>
      <c r="E33" s="206">
        <v>3190</v>
      </c>
      <c r="F33" s="200"/>
      <c r="G33" s="201"/>
      <c r="H33" s="202">
        <f t="shared" si="0"/>
        <v>0</v>
      </c>
      <c r="I33" s="202"/>
      <c r="J33" s="202"/>
      <c r="K33" s="202">
        <f t="shared" si="1"/>
        <v>0</v>
      </c>
      <c r="L33" s="203">
        <f t="shared" si="2"/>
        <v>0</v>
      </c>
      <c r="M33" s="202">
        <f t="shared" si="3"/>
        <v>0</v>
      </c>
      <c r="N33" s="202">
        <f t="shared" si="4"/>
        <v>0</v>
      </c>
      <c r="O33" s="202">
        <f t="shared" si="5"/>
        <v>0</v>
      </c>
      <c r="P33" s="202">
        <f t="shared" si="6"/>
        <v>0</v>
      </c>
    </row>
    <row r="34" spans="1:16" ht="15.75">
      <c r="A34" s="204"/>
      <c r="B34" s="204"/>
      <c r="C34" s="205" t="s">
        <v>121</v>
      </c>
      <c r="D34" s="204"/>
      <c r="E34" s="206"/>
      <c r="F34" s="200"/>
      <c r="G34" s="201"/>
      <c r="H34" s="202"/>
      <c r="I34" s="202"/>
      <c r="J34" s="202"/>
      <c r="K34" s="202"/>
      <c r="L34" s="203"/>
      <c r="M34" s="202"/>
      <c r="N34" s="202"/>
      <c r="O34" s="202"/>
      <c r="P34" s="202"/>
    </row>
    <row r="35" spans="1:16" ht="15.75">
      <c r="A35" s="204" t="s">
        <v>520</v>
      </c>
      <c r="B35" s="204" t="s">
        <v>9</v>
      </c>
      <c r="C35" s="205" t="s">
        <v>122</v>
      </c>
      <c r="D35" s="204" t="s">
        <v>64</v>
      </c>
      <c r="E35" s="206">
        <v>382</v>
      </c>
      <c r="F35" s="200"/>
      <c r="G35" s="201"/>
      <c r="H35" s="202">
        <f t="shared" si="0"/>
        <v>0</v>
      </c>
      <c r="I35" s="202"/>
      <c r="J35" s="202"/>
      <c r="K35" s="202">
        <f t="shared" si="1"/>
        <v>0</v>
      </c>
      <c r="L35" s="203">
        <f t="shared" si="2"/>
        <v>0</v>
      </c>
      <c r="M35" s="202">
        <f t="shared" si="3"/>
        <v>0</v>
      </c>
      <c r="N35" s="202">
        <f t="shared" si="4"/>
        <v>0</v>
      </c>
      <c r="O35" s="202">
        <f t="shared" si="5"/>
        <v>0</v>
      </c>
      <c r="P35" s="202">
        <f t="shared" si="6"/>
        <v>0</v>
      </c>
    </row>
    <row r="36" spans="1:16" ht="15.75">
      <c r="A36" s="204"/>
      <c r="B36" s="204"/>
      <c r="C36" s="205" t="s">
        <v>123</v>
      </c>
      <c r="D36" s="204"/>
      <c r="E36" s="206"/>
      <c r="F36" s="200"/>
      <c r="G36" s="201"/>
      <c r="H36" s="202"/>
      <c r="I36" s="202"/>
      <c r="J36" s="202"/>
      <c r="K36" s="202"/>
      <c r="L36" s="203"/>
      <c r="M36" s="202"/>
      <c r="N36" s="202"/>
      <c r="O36" s="202"/>
      <c r="P36" s="202"/>
    </row>
    <row r="37" spans="1:16" ht="15.75">
      <c r="A37" s="204" t="s">
        <v>521</v>
      </c>
      <c r="B37" s="204" t="s">
        <v>9</v>
      </c>
      <c r="C37" s="205" t="s">
        <v>124</v>
      </c>
      <c r="D37" s="204" t="s">
        <v>76</v>
      </c>
      <c r="E37" s="206">
        <v>1130</v>
      </c>
      <c r="F37" s="200"/>
      <c r="G37" s="201"/>
      <c r="H37" s="202">
        <f t="shared" si="0"/>
        <v>0</v>
      </c>
      <c r="I37" s="202"/>
      <c r="J37" s="202"/>
      <c r="K37" s="202">
        <f t="shared" si="1"/>
        <v>0</v>
      </c>
      <c r="L37" s="203">
        <f t="shared" si="2"/>
        <v>0</v>
      </c>
      <c r="M37" s="202">
        <f t="shared" si="3"/>
        <v>0</v>
      </c>
      <c r="N37" s="202">
        <f t="shared" si="4"/>
        <v>0</v>
      </c>
      <c r="O37" s="202">
        <f t="shared" si="5"/>
        <v>0</v>
      </c>
      <c r="P37" s="202">
        <f t="shared" si="6"/>
        <v>0</v>
      </c>
    </row>
    <row r="38" spans="1:103" s="219" customFormat="1" ht="15.75">
      <c r="A38" s="212"/>
      <c r="B38" s="213"/>
      <c r="C38" s="214" t="s">
        <v>19</v>
      </c>
      <c r="D38" s="214" t="s">
        <v>165</v>
      </c>
      <c r="E38" s="214"/>
      <c r="F38" s="215"/>
      <c r="G38" s="216"/>
      <c r="H38" s="215"/>
      <c r="I38" s="216"/>
      <c r="J38" s="215"/>
      <c r="K38" s="215"/>
      <c r="L38" s="217">
        <f>SUM(L17:L37)</f>
        <v>0</v>
      </c>
      <c r="M38" s="217">
        <f>SUM(M17:M37)</f>
        <v>0</v>
      </c>
      <c r="N38" s="217">
        <f>SUM(N17:N37)</f>
        <v>0</v>
      </c>
      <c r="O38" s="217">
        <f>SUM(O17:O37)</f>
        <v>0</v>
      </c>
      <c r="P38" s="217">
        <f>SUM(P17:P37)</f>
        <v>0</v>
      </c>
      <c r="Q38" s="218"/>
      <c r="R38" s="218"/>
      <c r="S38" s="218"/>
      <c r="T38" s="179"/>
      <c r="U38" s="179"/>
      <c r="V38" s="179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</row>
    <row r="39" spans="1:103" s="219" customFormat="1" ht="15.75">
      <c r="A39" s="220"/>
      <c r="B39" s="220"/>
      <c r="C39" s="354" t="s">
        <v>477</v>
      </c>
      <c r="D39" s="354"/>
      <c r="E39" s="354"/>
      <c r="F39" s="354"/>
      <c r="G39" s="354"/>
      <c r="H39" s="354"/>
      <c r="I39" s="354"/>
      <c r="J39" s="354"/>
      <c r="K39" s="354"/>
      <c r="L39" s="221"/>
      <c r="M39" s="222"/>
      <c r="N39" s="206">
        <f>N38*3%</f>
        <v>0</v>
      </c>
      <c r="O39" s="212"/>
      <c r="P39" s="221">
        <f>N39</f>
        <v>0</v>
      </c>
      <c r="Q39" s="218"/>
      <c r="R39" s="218"/>
      <c r="S39" s="218"/>
      <c r="T39" s="218"/>
      <c r="U39" s="179"/>
      <c r="V39" s="179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</row>
    <row r="40" spans="1:103" s="219" customFormat="1" ht="15.75">
      <c r="A40" s="220"/>
      <c r="B40" s="220"/>
      <c r="C40" s="354" t="s">
        <v>19</v>
      </c>
      <c r="D40" s="354"/>
      <c r="E40" s="354"/>
      <c r="F40" s="354"/>
      <c r="G40" s="354"/>
      <c r="H40" s="354"/>
      <c r="I40" s="354"/>
      <c r="J40" s="354"/>
      <c r="K40" s="354"/>
      <c r="L40" s="221"/>
      <c r="M40" s="222"/>
      <c r="N40" s="221">
        <f>SUM(N38:N39)</f>
        <v>0</v>
      </c>
      <c r="O40" s="221"/>
      <c r="P40" s="221">
        <f>N40</f>
        <v>0</v>
      </c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</row>
    <row r="41" spans="1:103" s="219" customFormat="1" ht="15.75">
      <c r="A41" s="220"/>
      <c r="B41" s="220"/>
      <c r="C41" s="354" t="s">
        <v>478</v>
      </c>
      <c r="D41" s="354"/>
      <c r="E41" s="354"/>
      <c r="F41" s="354"/>
      <c r="G41" s="354"/>
      <c r="H41" s="354"/>
      <c r="I41" s="354"/>
      <c r="J41" s="354"/>
      <c r="K41" s="354"/>
      <c r="L41" s="221"/>
      <c r="M41" s="222"/>
      <c r="N41" s="206">
        <f>N40*3%</f>
        <v>0</v>
      </c>
      <c r="O41" s="212"/>
      <c r="P41" s="221">
        <f>N41</f>
        <v>0</v>
      </c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</row>
    <row r="42" spans="1:103" s="219" customFormat="1" ht="15.75">
      <c r="A42" s="220"/>
      <c r="B42" s="220"/>
      <c r="C42" s="365" t="s">
        <v>20</v>
      </c>
      <c r="D42" s="365"/>
      <c r="E42" s="365"/>
      <c r="F42" s="365"/>
      <c r="G42" s="365"/>
      <c r="H42" s="365"/>
      <c r="I42" s="365"/>
      <c r="J42" s="365"/>
      <c r="K42" s="365"/>
      <c r="L42" s="221"/>
      <c r="M42" s="217">
        <f>SUM(M38)</f>
        <v>0</v>
      </c>
      <c r="N42" s="217">
        <f>SUM(N40:N41)</f>
        <v>0</v>
      </c>
      <c r="O42" s="217">
        <f>SUM(O38)</f>
        <v>0</v>
      </c>
      <c r="P42" s="217">
        <f>M42+N42+O42</f>
        <v>0</v>
      </c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</row>
    <row r="43" spans="1:103" s="219" customFormat="1" ht="15.75">
      <c r="A43" s="36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</row>
    <row r="44" spans="1:103" s="219" customFormat="1" ht="15.75">
      <c r="A44" s="364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223"/>
      <c r="N44" s="223"/>
      <c r="O44" s="223"/>
      <c r="P44" s="223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</row>
    <row r="45" spans="1:103" s="219" customFormat="1" ht="15.75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</row>
    <row r="46" spans="1:17" ht="15.75">
      <c r="A46" s="330" t="s">
        <v>52</v>
      </c>
      <c r="B46" s="330"/>
      <c r="C46" s="348"/>
      <c r="D46" s="348"/>
      <c r="E46" s="348"/>
      <c r="F46" s="330"/>
      <c r="G46" s="330"/>
      <c r="H46" s="330"/>
      <c r="I46" s="330"/>
      <c r="J46" s="330"/>
      <c r="K46" s="330"/>
      <c r="L46" s="349"/>
      <c r="M46" s="349"/>
      <c r="N46" s="349"/>
      <c r="O46" s="349"/>
      <c r="P46" s="349"/>
      <c r="Q46" s="181"/>
    </row>
    <row r="47" spans="1:17" ht="15.75">
      <c r="A47" s="330"/>
      <c r="B47" s="330"/>
      <c r="C47" s="329" t="s">
        <v>53</v>
      </c>
      <c r="D47" s="329"/>
      <c r="E47" s="329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181"/>
    </row>
    <row r="48" spans="1:17" ht="15.75">
      <c r="A48" s="33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181"/>
    </row>
    <row r="49" spans="1:17" ht="15.75">
      <c r="A49" s="330" t="s">
        <v>54</v>
      </c>
      <c r="B49" s="330"/>
      <c r="C49" s="183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181"/>
    </row>
    <row r="50" spans="1:103" s="219" customFormat="1" ht="15.75">
      <c r="A50" s="180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</row>
    <row r="51" spans="1:103" s="219" customFormat="1" ht="15.75">
      <c r="A51" s="180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</row>
    <row r="52" spans="1:103" s="219" customFormat="1" ht="15.75">
      <c r="A52" s="180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</row>
    <row r="53" spans="1:103" s="219" customFormat="1" ht="15.75">
      <c r="A53" s="180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</row>
    <row r="54" spans="1:103" s="219" customFormat="1" ht="15.75">
      <c r="A54" s="180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</row>
    <row r="55" spans="1:103" s="219" customFormat="1" ht="15.75">
      <c r="A55" s="180"/>
      <c r="B55" s="224"/>
      <c r="C55" s="224"/>
      <c r="D55" s="180"/>
      <c r="E55" s="224"/>
      <c r="F55" s="224"/>
      <c r="G55" s="224"/>
      <c r="H55" s="180"/>
      <c r="I55" s="224"/>
      <c r="J55" s="224"/>
      <c r="K55" s="224"/>
      <c r="L55" s="224"/>
      <c r="M55" s="224"/>
      <c r="N55" s="224"/>
      <c r="O55" s="224"/>
      <c r="P55" s="224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</row>
    <row r="56" spans="1:103" s="219" customFormat="1" ht="15.75">
      <c r="A56" s="180"/>
      <c r="B56" s="224"/>
      <c r="C56" s="224"/>
      <c r="D56" s="180"/>
      <c r="E56" s="224"/>
      <c r="F56" s="224"/>
      <c r="G56" s="224"/>
      <c r="H56" s="180"/>
      <c r="I56" s="224"/>
      <c r="J56" s="224"/>
      <c r="K56" s="224"/>
      <c r="L56" s="224"/>
      <c r="M56" s="224"/>
      <c r="N56" s="224"/>
      <c r="O56" s="224"/>
      <c r="P56" s="224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</row>
    <row r="57" spans="1:103" s="219" customFormat="1" ht="15.75">
      <c r="A57" s="180"/>
      <c r="B57" s="224"/>
      <c r="C57" s="224"/>
      <c r="D57" s="180"/>
      <c r="E57" s="224"/>
      <c r="F57" s="224"/>
      <c r="G57" s="224"/>
      <c r="H57" s="180"/>
      <c r="I57" s="224"/>
      <c r="J57" s="224"/>
      <c r="K57" s="224"/>
      <c r="L57" s="224"/>
      <c r="M57" s="224"/>
      <c r="N57" s="224"/>
      <c r="O57" s="224"/>
      <c r="P57" s="224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</row>
    <row r="58" spans="1:103" s="219" customFormat="1" ht="15.75">
      <c r="A58" s="180"/>
      <c r="B58" s="224"/>
      <c r="C58" s="224"/>
      <c r="D58" s="180"/>
      <c r="E58" s="224"/>
      <c r="F58" s="224"/>
      <c r="G58" s="224"/>
      <c r="H58" s="180"/>
      <c r="I58" s="224"/>
      <c r="J58" s="224"/>
      <c r="K58" s="224"/>
      <c r="L58" s="224"/>
      <c r="M58" s="224"/>
      <c r="N58" s="224"/>
      <c r="O58" s="224"/>
      <c r="P58" s="224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</row>
    <row r="59" spans="1:103" s="219" customFormat="1" ht="15.75">
      <c r="A59" s="180"/>
      <c r="B59" s="224"/>
      <c r="C59" s="224"/>
      <c r="D59" s="180"/>
      <c r="E59" s="224"/>
      <c r="F59" s="224"/>
      <c r="G59" s="224"/>
      <c r="H59" s="180"/>
      <c r="I59" s="224"/>
      <c r="J59" s="224"/>
      <c r="K59" s="224"/>
      <c r="L59" s="224"/>
      <c r="M59" s="224"/>
      <c r="N59" s="224"/>
      <c r="O59" s="224"/>
      <c r="P59" s="224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</row>
    <row r="60" spans="1:103" s="219" customFormat="1" ht="15.75">
      <c r="A60" s="180"/>
      <c r="B60" s="224"/>
      <c r="C60" s="224"/>
      <c r="D60" s="180"/>
      <c r="E60" s="224"/>
      <c r="F60" s="224"/>
      <c r="G60" s="224"/>
      <c r="H60" s="180"/>
      <c r="I60" s="224"/>
      <c r="J60" s="224"/>
      <c r="K60" s="224"/>
      <c r="L60" s="224"/>
      <c r="M60" s="224"/>
      <c r="N60" s="224"/>
      <c r="O60" s="224"/>
      <c r="P60" s="224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</row>
    <row r="61" spans="1:103" s="219" customFormat="1" ht="15.75">
      <c r="A61" s="180"/>
      <c r="B61" s="224"/>
      <c r="C61" s="224"/>
      <c r="D61" s="180"/>
      <c r="E61" s="224"/>
      <c r="F61" s="224"/>
      <c r="G61" s="224"/>
      <c r="H61" s="180"/>
      <c r="I61" s="224"/>
      <c r="J61" s="224"/>
      <c r="K61" s="224"/>
      <c r="L61" s="224"/>
      <c r="M61" s="224"/>
      <c r="N61" s="224"/>
      <c r="O61" s="224"/>
      <c r="P61" s="224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</row>
    <row r="62" spans="1:103" s="219" customFormat="1" ht="15.75">
      <c r="A62" s="180"/>
      <c r="B62" s="224"/>
      <c r="C62" s="224"/>
      <c r="D62" s="180"/>
      <c r="E62" s="224"/>
      <c r="F62" s="224"/>
      <c r="G62" s="224"/>
      <c r="H62" s="180"/>
      <c r="I62" s="224"/>
      <c r="J62" s="224"/>
      <c r="K62" s="224"/>
      <c r="L62" s="224"/>
      <c r="M62" s="224"/>
      <c r="N62" s="224"/>
      <c r="O62" s="224"/>
      <c r="P62" s="224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</row>
    <row r="63" spans="1:103" s="219" customFormat="1" ht="15.75">
      <c r="A63" s="180"/>
      <c r="B63" s="224"/>
      <c r="C63" s="224"/>
      <c r="D63" s="180"/>
      <c r="E63" s="224"/>
      <c r="F63" s="224"/>
      <c r="G63" s="224"/>
      <c r="H63" s="180"/>
      <c r="I63" s="224"/>
      <c r="J63" s="224"/>
      <c r="K63" s="224"/>
      <c r="L63" s="224"/>
      <c r="M63" s="224"/>
      <c r="N63" s="224"/>
      <c r="O63" s="224"/>
      <c r="P63" s="224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</row>
    <row r="64" spans="1:103" s="219" customFormat="1" ht="15.75">
      <c r="A64" s="180"/>
      <c r="B64" s="224"/>
      <c r="C64" s="224"/>
      <c r="D64" s="180"/>
      <c r="E64" s="224"/>
      <c r="F64" s="224"/>
      <c r="G64" s="224"/>
      <c r="H64" s="180"/>
      <c r="I64" s="224"/>
      <c r="J64" s="224"/>
      <c r="K64" s="224"/>
      <c r="L64" s="224"/>
      <c r="M64" s="224"/>
      <c r="N64" s="224"/>
      <c r="O64" s="224"/>
      <c r="P64" s="224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</row>
    <row r="65" spans="1:103" s="219" customFormat="1" ht="15.75">
      <c r="A65" s="180"/>
      <c r="B65" s="224"/>
      <c r="C65" s="224"/>
      <c r="D65" s="180"/>
      <c r="E65" s="224"/>
      <c r="F65" s="224"/>
      <c r="G65" s="224"/>
      <c r="H65" s="180"/>
      <c r="I65" s="224"/>
      <c r="J65" s="224"/>
      <c r="K65" s="224"/>
      <c r="L65" s="224"/>
      <c r="M65" s="224"/>
      <c r="N65" s="224"/>
      <c r="O65" s="224"/>
      <c r="P65" s="224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</row>
    <row r="66" spans="1:103" s="219" customFormat="1" ht="15.75">
      <c r="A66" s="180"/>
      <c r="B66" s="224"/>
      <c r="C66" s="224"/>
      <c r="D66" s="180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</row>
    <row r="67" spans="1:103" s="219" customFormat="1" ht="15.75">
      <c r="A67" s="180"/>
      <c r="B67" s="224"/>
      <c r="C67" s="224"/>
      <c r="D67" s="180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8"/>
      <c r="CC67" s="218"/>
      <c r="CD67" s="218"/>
      <c r="CE67" s="218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</row>
    <row r="68" spans="1:103" s="219" customFormat="1" ht="15.75">
      <c r="A68" s="180"/>
      <c r="B68" s="224"/>
      <c r="C68" s="224"/>
      <c r="D68" s="180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</row>
    <row r="69" spans="1:103" s="219" customFormat="1" ht="15.75">
      <c r="A69" s="180"/>
      <c r="B69" s="224"/>
      <c r="C69" s="224"/>
      <c r="D69" s="180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 s="218"/>
      <c r="CY69" s="218"/>
    </row>
    <row r="70" spans="1:103" s="219" customFormat="1" ht="15.75">
      <c r="A70" s="180"/>
      <c r="B70" s="224"/>
      <c r="C70" s="224"/>
      <c r="D70" s="180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18"/>
      <c r="CQ70" s="218"/>
      <c r="CR70" s="218"/>
      <c r="CS70" s="218"/>
      <c r="CT70" s="218"/>
      <c r="CU70" s="218"/>
      <c r="CV70" s="218"/>
      <c r="CW70" s="218"/>
      <c r="CX70" s="218"/>
      <c r="CY70" s="218"/>
    </row>
    <row r="71" spans="1:103" s="219" customFormat="1" ht="15.75">
      <c r="A71" s="180"/>
      <c r="B71" s="224"/>
      <c r="C71" s="224"/>
      <c r="D71" s="180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8"/>
      <c r="CH71" s="218"/>
      <c r="CI71" s="218"/>
      <c r="CJ71" s="218"/>
      <c r="CK71" s="218"/>
      <c r="CL71" s="218"/>
      <c r="CM71" s="218"/>
      <c r="CN71" s="218"/>
      <c r="CO71" s="218"/>
      <c r="CP71" s="218"/>
      <c r="CQ71" s="218"/>
      <c r="CR71" s="218"/>
      <c r="CS71" s="218"/>
      <c r="CT71" s="218"/>
      <c r="CU71" s="218"/>
      <c r="CV71" s="218"/>
      <c r="CW71" s="218"/>
      <c r="CX71" s="218"/>
      <c r="CY71" s="218"/>
    </row>
    <row r="72" spans="1:103" s="219" customFormat="1" ht="15.75">
      <c r="A72" s="180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</row>
    <row r="73" spans="1:103" s="219" customFormat="1" ht="15.75">
      <c r="A73" s="180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</row>
    <row r="74" spans="1:103" s="219" customFormat="1" ht="15.75">
      <c r="A74" s="180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</row>
    <row r="75" spans="1:103" s="219" customFormat="1" ht="15.75">
      <c r="A75" s="180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18"/>
      <c r="CV75" s="218"/>
      <c r="CW75" s="218"/>
      <c r="CX75" s="218"/>
      <c r="CY75" s="218"/>
    </row>
    <row r="76" spans="1:103" s="219" customFormat="1" ht="15.75">
      <c r="A76" s="180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8"/>
      <c r="CG76" s="218"/>
      <c r="CH76" s="218"/>
      <c r="CI76" s="218"/>
      <c r="CJ76" s="218"/>
      <c r="CK76" s="218"/>
      <c r="CL76" s="218"/>
      <c r="CM76" s="218"/>
      <c r="CN76" s="218"/>
      <c r="CO76" s="218"/>
      <c r="CP76" s="218"/>
      <c r="CQ76" s="218"/>
      <c r="CR76" s="218"/>
      <c r="CS76" s="218"/>
      <c r="CT76" s="218"/>
      <c r="CU76" s="218"/>
      <c r="CV76" s="218"/>
      <c r="CW76" s="218"/>
      <c r="CX76" s="218"/>
      <c r="CY76" s="218"/>
    </row>
    <row r="77" spans="1:103" s="219" customFormat="1" ht="15.75">
      <c r="A77" s="180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18"/>
      <c r="CI77" s="218"/>
      <c r="CJ77" s="218"/>
      <c r="CK77" s="218"/>
      <c r="CL77" s="218"/>
      <c r="CM77" s="218"/>
      <c r="CN77" s="218"/>
      <c r="CO77" s="218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</row>
    <row r="78" spans="1:103" s="219" customFormat="1" ht="15.75">
      <c r="A78" s="180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18"/>
      <c r="CI78" s="218"/>
      <c r="CJ78" s="218"/>
      <c r="CK78" s="218"/>
      <c r="CL78" s="218"/>
      <c r="CM78" s="218"/>
      <c r="CN78" s="218"/>
      <c r="CO78" s="218"/>
      <c r="CP78" s="218"/>
      <c r="CQ78" s="218"/>
      <c r="CR78" s="218"/>
      <c r="CS78" s="218"/>
      <c r="CT78" s="218"/>
      <c r="CU78" s="218"/>
      <c r="CV78" s="218"/>
      <c r="CW78" s="218"/>
      <c r="CX78" s="218"/>
      <c r="CY78" s="218"/>
    </row>
    <row r="79" spans="1:103" s="219" customFormat="1" ht="15.75">
      <c r="A79" s="180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Y79" s="218"/>
    </row>
    <row r="80" spans="1:103" s="219" customFormat="1" ht="15.75">
      <c r="A80" s="180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218"/>
      <c r="CT80" s="218"/>
      <c r="CU80" s="218"/>
      <c r="CV80" s="218"/>
      <c r="CW80" s="218"/>
      <c r="CX80" s="218"/>
      <c r="CY80" s="218"/>
    </row>
    <row r="81" spans="1:103" s="219" customFormat="1" ht="15.75">
      <c r="A81" s="180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</row>
    <row r="82" spans="1:103" s="219" customFormat="1" ht="15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</row>
    <row r="83" spans="1:103" s="219" customFormat="1" ht="15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</row>
    <row r="84" spans="1:103" s="219" customFormat="1" ht="15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</row>
    <row r="85" spans="1:103" s="219" customFormat="1" ht="15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  <c r="BZ85" s="218"/>
      <c r="CA85" s="218"/>
      <c r="CB85" s="218"/>
      <c r="CC85" s="218"/>
      <c r="CD85" s="218"/>
      <c r="CE85" s="218"/>
      <c r="CF85" s="218"/>
      <c r="CG85" s="218"/>
      <c r="CH85" s="218"/>
      <c r="CI85" s="218"/>
      <c r="CJ85" s="218"/>
      <c r="CK85" s="218"/>
      <c r="CL85" s="218"/>
      <c r="CM85" s="218"/>
      <c r="CN85" s="218"/>
      <c r="CO85" s="218"/>
      <c r="CP85" s="218"/>
      <c r="CQ85" s="218"/>
      <c r="CR85" s="218"/>
      <c r="CS85" s="218"/>
      <c r="CT85" s="218"/>
      <c r="CU85" s="218"/>
      <c r="CV85" s="218"/>
      <c r="CW85" s="218"/>
      <c r="CX85" s="218"/>
      <c r="CY85" s="218"/>
    </row>
    <row r="86" spans="1:103" s="219" customFormat="1" ht="15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218"/>
      <c r="CD86" s="218"/>
      <c r="CE86" s="218"/>
      <c r="CF86" s="218"/>
      <c r="CG86" s="218"/>
      <c r="CH86" s="218"/>
      <c r="CI86" s="218"/>
      <c r="CJ86" s="218"/>
      <c r="CK86" s="218"/>
      <c r="CL86" s="218"/>
      <c r="CM86" s="218"/>
      <c r="CN86" s="218"/>
      <c r="CO86" s="218"/>
      <c r="CP86" s="218"/>
      <c r="CQ86" s="218"/>
      <c r="CR86" s="218"/>
      <c r="CS86" s="218"/>
      <c r="CT86" s="218"/>
      <c r="CU86" s="218"/>
      <c r="CV86" s="218"/>
      <c r="CW86" s="218"/>
      <c r="CX86" s="218"/>
      <c r="CY86" s="218"/>
    </row>
    <row r="87" spans="1:103" s="219" customFormat="1" ht="15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18"/>
      <c r="CQ87" s="218"/>
      <c r="CR87" s="218"/>
      <c r="CS87" s="218"/>
      <c r="CT87" s="218"/>
      <c r="CU87" s="218"/>
      <c r="CV87" s="218"/>
      <c r="CW87" s="218"/>
      <c r="CX87" s="218"/>
      <c r="CY87" s="218"/>
    </row>
    <row r="88" spans="1:103" s="219" customFormat="1" ht="15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</row>
    <row r="89" spans="1:103" s="219" customFormat="1" ht="15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18"/>
      <c r="CV89" s="218"/>
      <c r="CW89" s="218"/>
      <c r="CX89" s="218"/>
      <c r="CY89" s="218"/>
    </row>
    <row r="90" spans="1:103" s="219" customFormat="1" ht="15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/>
      <c r="CH90" s="218"/>
      <c r="CI90" s="218"/>
      <c r="CJ90" s="218"/>
      <c r="CK90" s="21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</row>
    <row r="91" spans="1:103" s="219" customFormat="1" ht="15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  <c r="BZ91" s="218"/>
      <c r="CA91" s="218"/>
      <c r="CB91" s="218"/>
      <c r="CC91" s="218"/>
      <c r="CD91" s="218"/>
      <c r="CE91" s="218"/>
      <c r="CF91" s="218"/>
      <c r="CG91" s="218"/>
      <c r="CH91" s="218"/>
      <c r="CI91" s="218"/>
      <c r="CJ91" s="218"/>
      <c r="CK91" s="218"/>
      <c r="CL91" s="218"/>
      <c r="CM91" s="218"/>
      <c r="CN91" s="218"/>
      <c r="CO91" s="218"/>
      <c r="CP91" s="218"/>
      <c r="CQ91" s="218"/>
      <c r="CR91" s="218"/>
      <c r="CS91" s="218"/>
      <c r="CT91" s="218"/>
      <c r="CU91" s="218"/>
      <c r="CV91" s="218"/>
      <c r="CW91" s="218"/>
      <c r="CX91" s="218"/>
      <c r="CY91" s="218"/>
    </row>
    <row r="92" spans="1:103" s="219" customFormat="1" ht="15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18"/>
      <c r="CB92" s="218"/>
      <c r="CC92" s="218"/>
      <c r="CD92" s="218"/>
      <c r="CE92" s="218"/>
      <c r="CF92" s="218"/>
      <c r="CG92" s="218"/>
      <c r="CH92" s="218"/>
      <c r="CI92" s="218"/>
      <c r="CJ92" s="218"/>
      <c r="CK92" s="218"/>
      <c r="CL92" s="218"/>
      <c r="CM92" s="218"/>
      <c r="CN92" s="218"/>
      <c r="CO92" s="218"/>
      <c r="CP92" s="218"/>
      <c r="CQ92" s="218"/>
      <c r="CR92" s="218"/>
      <c r="CS92" s="218"/>
      <c r="CT92" s="218"/>
      <c r="CU92" s="218"/>
      <c r="CV92" s="218"/>
      <c r="CW92" s="218"/>
      <c r="CX92" s="218"/>
      <c r="CY92" s="218"/>
    </row>
    <row r="93" spans="1:103" s="219" customFormat="1" ht="15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</row>
    <row r="94" spans="1:103" s="219" customFormat="1" ht="15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218"/>
      <c r="CD94" s="218"/>
      <c r="CE94" s="218"/>
      <c r="CF94" s="218"/>
      <c r="CG94" s="218"/>
      <c r="CH94" s="218"/>
      <c r="CI94" s="218"/>
      <c r="CJ94" s="218"/>
      <c r="CK94" s="218"/>
      <c r="CL94" s="218"/>
      <c r="CM94" s="218"/>
      <c r="CN94" s="218"/>
      <c r="CO94" s="218"/>
      <c r="CP94" s="218"/>
      <c r="CQ94" s="218"/>
      <c r="CR94" s="218"/>
      <c r="CS94" s="218"/>
      <c r="CT94" s="218"/>
      <c r="CU94" s="218"/>
      <c r="CV94" s="218"/>
      <c r="CW94" s="218"/>
      <c r="CX94" s="218"/>
      <c r="CY94" s="218"/>
    </row>
    <row r="95" spans="1:103" s="219" customFormat="1" ht="15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  <c r="BZ95" s="218"/>
      <c r="CA95" s="218"/>
      <c r="CB95" s="218"/>
      <c r="CC95" s="218"/>
      <c r="CD95" s="218"/>
      <c r="CE95" s="218"/>
      <c r="CF95" s="218"/>
      <c r="CG95" s="218"/>
      <c r="CH95" s="218"/>
      <c r="CI95" s="218"/>
      <c r="CJ95" s="218"/>
      <c r="CK95" s="218"/>
      <c r="CL95" s="218"/>
      <c r="CM95" s="218"/>
      <c r="CN95" s="218"/>
      <c r="CO95" s="218"/>
      <c r="CP95" s="218"/>
      <c r="CQ95" s="218"/>
      <c r="CR95" s="218"/>
      <c r="CS95" s="218"/>
      <c r="CT95" s="218"/>
      <c r="CU95" s="218"/>
      <c r="CV95" s="218"/>
      <c r="CW95" s="218"/>
      <c r="CX95" s="218"/>
      <c r="CY95" s="218"/>
    </row>
    <row r="96" spans="1:103" s="219" customFormat="1" ht="15.75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  <c r="BZ96" s="218"/>
      <c r="CA96" s="218"/>
      <c r="CB96" s="218"/>
      <c r="CC96" s="218"/>
      <c r="CD96" s="218"/>
      <c r="CE96" s="218"/>
      <c r="CF96" s="218"/>
      <c r="CG96" s="218"/>
      <c r="CH96" s="218"/>
      <c r="CI96" s="218"/>
      <c r="CJ96" s="218"/>
      <c r="CK96" s="218"/>
      <c r="CL96" s="218"/>
      <c r="CM96" s="218"/>
      <c r="CN96" s="218"/>
      <c r="CO96" s="218"/>
      <c r="CP96" s="218"/>
      <c r="CQ96" s="218"/>
      <c r="CR96" s="218"/>
      <c r="CS96" s="218"/>
      <c r="CT96" s="218"/>
      <c r="CU96" s="218"/>
      <c r="CV96" s="218"/>
      <c r="CW96" s="218"/>
      <c r="CX96" s="218"/>
      <c r="CY96" s="218"/>
    </row>
    <row r="97" spans="1:103" s="219" customFormat="1" ht="15.75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18"/>
      <c r="CB97" s="218"/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</row>
    <row r="98" spans="1:103" s="219" customFormat="1" ht="15.75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  <c r="BZ98" s="218"/>
      <c r="CA98" s="218"/>
      <c r="CB98" s="218"/>
      <c r="CC98" s="218"/>
      <c r="CD98" s="218"/>
      <c r="CE98" s="218"/>
      <c r="CF98" s="218"/>
      <c r="CG98" s="218"/>
      <c r="CH98" s="218"/>
      <c r="CI98" s="218"/>
      <c r="CJ98" s="218"/>
      <c r="CK98" s="218"/>
      <c r="CL98" s="218"/>
      <c r="CM98" s="218"/>
      <c r="CN98" s="218"/>
      <c r="CO98" s="218"/>
      <c r="CP98" s="218"/>
      <c r="CQ98" s="218"/>
      <c r="CR98" s="218"/>
      <c r="CS98" s="218"/>
      <c r="CT98" s="218"/>
      <c r="CU98" s="218"/>
      <c r="CV98" s="218"/>
      <c r="CW98" s="218"/>
      <c r="CX98" s="218"/>
      <c r="CY98" s="218"/>
    </row>
    <row r="99" spans="1:103" s="219" customFormat="1" ht="15.75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  <c r="CE99" s="218"/>
      <c r="CF99" s="218"/>
      <c r="CG99" s="218"/>
      <c r="CH99" s="218"/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18"/>
      <c r="CV99" s="218"/>
      <c r="CW99" s="218"/>
      <c r="CX99" s="218"/>
      <c r="CY99" s="218"/>
    </row>
    <row r="100" spans="1:103" s="219" customFormat="1" ht="15.75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</row>
    <row r="101" spans="1:103" s="219" customFormat="1" ht="15.75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18"/>
      <c r="CI101" s="218"/>
      <c r="CJ101" s="218"/>
      <c r="CK101" s="218"/>
      <c r="CL101" s="218"/>
      <c r="CM101" s="218"/>
      <c r="CN101" s="218"/>
      <c r="CO101" s="218"/>
      <c r="CP101" s="218"/>
      <c r="CQ101" s="218"/>
      <c r="CR101" s="218"/>
      <c r="CS101" s="218"/>
      <c r="CT101" s="218"/>
      <c r="CU101" s="218"/>
      <c r="CV101" s="218"/>
      <c r="CW101" s="218"/>
      <c r="CX101" s="218"/>
      <c r="CY101" s="218"/>
    </row>
    <row r="102" spans="1:103" s="219" customFormat="1" ht="15.75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218"/>
      <c r="CH102" s="218"/>
      <c r="CI102" s="218"/>
      <c r="CJ102" s="218"/>
      <c r="CK102" s="218"/>
      <c r="CL102" s="218"/>
      <c r="CM102" s="218"/>
      <c r="CN102" s="218"/>
      <c r="CO102" s="218"/>
      <c r="CP102" s="218"/>
      <c r="CQ102" s="218"/>
      <c r="CR102" s="218"/>
      <c r="CS102" s="218"/>
      <c r="CT102" s="218"/>
      <c r="CU102" s="218"/>
      <c r="CV102" s="218"/>
      <c r="CW102" s="218"/>
      <c r="CX102" s="218"/>
      <c r="CY102" s="218"/>
    </row>
    <row r="103" spans="1:103" s="219" customFormat="1" ht="15.75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218"/>
      <c r="CH103" s="218"/>
      <c r="CI103" s="218"/>
      <c r="CJ103" s="218"/>
      <c r="CK103" s="218"/>
      <c r="CL103" s="218"/>
      <c r="CM103" s="218"/>
      <c r="CN103" s="218"/>
      <c r="CO103" s="218"/>
      <c r="CP103" s="218"/>
      <c r="CQ103" s="218"/>
      <c r="CR103" s="218"/>
      <c r="CS103" s="218"/>
      <c r="CT103" s="218"/>
      <c r="CU103" s="218"/>
      <c r="CV103" s="218"/>
      <c r="CW103" s="218"/>
      <c r="CX103" s="218"/>
      <c r="CY103" s="218"/>
    </row>
    <row r="104" spans="1:103" ht="15.75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8"/>
      <c r="CF104" s="218"/>
      <c r="CG104" s="218"/>
      <c r="CH104" s="218"/>
      <c r="CI104" s="218"/>
      <c r="CJ104" s="218"/>
      <c r="CK104" s="218"/>
      <c r="CL104" s="218"/>
      <c r="CM104" s="218"/>
      <c r="CN104" s="218"/>
      <c r="CO104" s="218"/>
      <c r="CP104" s="218"/>
      <c r="CQ104" s="218"/>
      <c r="CR104" s="218"/>
      <c r="CS104" s="218"/>
      <c r="CT104" s="218"/>
      <c r="CU104" s="218"/>
      <c r="CV104" s="218"/>
      <c r="CW104" s="218"/>
      <c r="CX104" s="218"/>
      <c r="CY104" s="218"/>
    </row>
    <row r="105" spans="1:103" ht="15.75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8"/>
      <c r="CF105" s="218"/>
      <c r="CG105" s="218"/>
      <c r="CH105" s="218"/>
      <c r="CI105" s="218"/>
      <c r="CJ105" s="218"/>
      <c r="CK105" s="218"/>
      <c r="CL105" s="218"/>
      <c r="CM105" s="218"/>
      <c r="CN105" s="218"/>
      <c r="CO105" s="218"/>
      <c r="CP105" s="218"/>
      <c r="CQ105" s="218"/>
      <c r="CR105" s="218"/>
      <c r="CS105" s="218"/>
      <c r="CT105" s="218"/>
      <c r="CU105" s="218"/>
      <c r="CV105" s="218"/>
      <c r="CW105" s="218"/>
      <c r="CX105" s="218"/>
      <c r="CY105" s="218"/>
    </row>
    <row r="106" spans="1:103" ht="15.75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8"/>
      <c r="CH106" s="218"/>
      <c r="CI106" s="218"/>
      <c r="CJ106" s="218"/>
      <c r="CK106" s="218"/>
      <c r="CL106" s="218"/>
      <c r="CM106" s="218"/>
      <c r="CN106" s="218"/>
      <c r="CO106" s="218"/>
      <c r="CP106" s="218"/>
      <c r="CQ106" s="218"/>
      <c r="CR106" s="218"/>
      <c r="CS106" s="218"/>
      <c r="CT106" s="218"/>
      <c r="CU106" s="218"/>
      <c r="CV106" s="218"/>
      <c r="CW106" s="218"/>
      <c r="CX106" s="218"/>
      <c r="CY106" s="218"/>
    </row>
    <row r="107" spans="1:103" ht="15.75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</row>
    <row r="108" spans="1:103" ht="15.75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8"/>
      <c r="CF108" s="218"/>
      <c r="CG108" s="218"/>
      <c r="CH108" s="218"/>
      <c r="CI108" s="218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18"/>
      <c r="CW108" s="218"/>
      <c r="CX108" s="218"/>
      <c r="CY108" s="218"/>
    </row>
    <row r="109" spans="1:103" ht="15.75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</row>
    <row r="110" spans="1:103" ht="15.75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</row>
    <row r="111" spans="1:103" ht="15.75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</row>
    <row r="112" spans="1:103" ht="15.75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</row>
    <row r="113" spans="1:103" ht="15.75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</row>
    <row r="114" spans="1:103" ht="15.75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18"/>
      <c r="CI114" s="218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</row>
    <row r="115" spans="1:103" ht="15.75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8"/>
      <c r="CL115" s="218"/>
      <c r="CM115" s="218"/>
      <c r="CN115" s="218"/>
      <c r="CO115" s="218"/>
      <c r="CP115" s="218"/>
      <c r="CQ115" s="218"/>
      <c r="CR115" s="218"/>
      <c r="CS115" s="218"/>
      <c r="CT115" s="218"/>
      <c r="CU115" s="218"/>
      <c r="CV115" s="218"/>
      <c r="CW115" s="218"/>
      <c r="CX115" s="218"/>
      <c r="CY115" s="218"/>
    </row>
    <row r="116" spans="1:103" ht="15.75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218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218"/>
      <c r="CG116" s="218"/>
      <c r="CH116" s="218"/>
      <c r="CI116" s="218"/>
      <c r="CJ116" s="218"/>
      <c r="CK116" s="218"/>
      <c r="CL116" s="218"/>
      <c r="CM116" s="218"/>
      <c r="CN116" s="218"/>
      <c r="CO116" s="218"/>
      <c r="CP116" s="218"/>
      <c r="CQ116" s="218"/>
      <c r="CR116" s="218"/>
      <c r="CS116" s="218"/>
      <c r="CT116" s="218"/>
      <c r="CU116" s="218"/>
      <c r="CV116" s="218"/>
      <c r="CW116" s="218"/>
      <c r="CX116" s="218"/>
      <c r="CY116" s="218"/>
    </row>
    <row r="117" spans="1:103" ht="15.75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8"/>
      <c r="CI117" s="218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  <c r="CT117" s="218"/>
      <c r="CU117" s="218"/>
      <c r="CV117" s="218"/>
      <c r="CW117" s="218"/>
      <c r="CX117" s="218"/>
      <c r="CY117" s="218"/>
    </row>
    <row r="118" spans="1:103" ht="15.75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</row>
    <row r="119" spans="1:103" ht="15.75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</row>
    <row r="120" spans="1:103" ht="15.75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8"/>
      <c r="BC120" s="218"/>
      <c r="BD120" s="218"/>
      <c r="BE120" s="218"/>
      <c r="BF120" s="218"/>
      <c r="BG120" s="218"/>
      <c r="BH120" s="218"/>
      <c r="BI120" s="218"/>
      <c r="BJ120" s="218"/>
      <c r="BK120" s="218"/>
      <c r="BL120" s="218"/>
      <c r="BM120" s="218"/>
      <c r="BN120" s="218"/>
      <c r="BO120" s="218"/>
      <c r="BP120" s="218"/>
      <c r="BQ120" s="218"/>
      <c r="BR120" s="218"/>
      <c r="BS120" s="218"/>
      <c r="BT120" s="218"/>
      <c r="BU120" s="218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218"/>
      <c r="CG120" s="218"/>
      <c r="CH120" s="218"/>
      <c r="CI120" s="218"/>
      <c r="CJ120" s="218"/>
      <c r="CK120" s="218"/>
      <c r="CL120" s="218"/>
      <c r="CM120" s="218"/>
      <c r="CN120" s="218"/>
      <c r="CO120" s="218"/>
      <c r="CP120" s="218"/>
      <c r="CQ120" s="218"/>
      <c r="CR120" s="218"/>
      <c r="CS120" s="218"/>
      <c r="CT120" s="218"/>
      <c r="CU120" s="218"/>
      <c r="CV120" s="218"/>
      <c r="CW120" s="218"/>
      <c r="CX120" s="218"/>
      <c r="CY120" s="218"/>
    </row>
    <row r="121" spans="1:103" ht="15.75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/>
      <c r="CO121" s="218"/>
      <c r="CP121" s="218"/>
      <c r="CQ121" s="218"/>
      <c r="CR121" s="218"/>
      <c r="CS121" s="218"/>
      <c r="CT121" s="218"/>
      <c r="CU121" s="218"/>
      <c r="CV121" s="218"/>
      <c r="CW121" s="218"/>
      <c r="CX121" s="218"/>
      <c r="CY121" s="218"/>
    </row>
    <row r="122" spans="1:103" ht="15.75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8"/>
      <c r="AT122" s="218"/>
      <c r="AU122" s="218"/>
      <c r="AV122" s="218"/>
      <c r="AW122" s="218"/>
      <c r="AX122" s="218"/>
      <c r="AY122" s="218"/>
      <c r="AZ122" s="218"/>
      <c r="BA122" s="218"/>
      <c r="BB122" s="218"/>
      <c r="BC122" s="218"/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  <c r="BZ122" s="218"/>
      <c r="CA122" s="218"/>
      <c r="CB122" s="218"/>
      <c r="CC122" s="218"/>
      <c r="CD122" s="218"/>
      <c r="CE122" s="218"/>
      <c r="CF122" s="218"/>
      <c r="CG122" s="218"/>
      <c r="CH122" s="218"/>
      <c r="CI122" s="218"/>
      <c r="CJ122" s="218"/>
      <c r="CK122" s="218"/>
      <c r="CL122" s="218"/>
      <c r="CM122" s="218"/>
      <c r="CN122" s="218"/>
      <c r="CO122" s="218"/>
      <c r="CP122" s="218"/>
      <c r="CQ122" s="218"/>
      <c r="CR122" s="218"/>
      <c r="CS122" s="218"/>
      <c r="CT122" s="218"/>
      <c r="CU122" s="218"/>
      <c r="CV122" s="218"/>
      <c r="CW122" s="218"/>
      <c r="CX122" s="218"/>
      <c r="CY122" s="218"/>
    </row>
    <row r="123" spans="1:103" ht="15.75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8"/>
      <c r="CH123" s="218"/>
      <c r="CI123" s="218"/>
      <c r="CJ123" s="218"/>
      <c r="CK123" s="218"/>
      <c r="CL123" s="218"/>
      <c r="CM123" s="218"/>
      <c r="CN123" s="218"/>
      <c r="CO123" s="218"/>
      <c r="CP123" s="218"/>
      <c r="CQ123" s="218"/>
      <c r="CR123" s="218"/>
      <c r="CS123" s="218"/>
      <c r="CT123" s="218"/>
      <c r="CU123" s="218"/>
      <c r="CV123" s="218"/>
      <c r="CW123" s="218"/>
      <c r="CX123" s="218"/>
      <c r="CY123" s="218"/>
    </row>
    <row r="124" spans="1:103" ht="15.75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/>
      <c r="BB124" s="218"/>
      <c r="BC124" s="218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  <c r="BZ124" s="218"/>
      <c r="CA124" s="218"/>
      <c r="CB124" s="218"/>
      <c r="CC124" s="218"/>
      <c r="CD124" s="218"/>
      <c r="CE124" s="218"/>
      <c r="CF124" s="218"/>
      <c r="CG124" s="218"/>
      <c r="CH124" s="218"/>
      <c r="CI124" s="218"/>
      <c r="CJ124" s="218"/>
      <c r="CK124" s="218"/>
      <c r="CL124" s="218"/>
      <c r="CM124" s="218"/>
      <c r="CN124" s="218"/>
      <c r="CO124" s="218"/>
      <c r="CP124" s="218"/>
      <c r="CQ124" s="218"/>
      <c r="CR124" s="218"/>
      <c r="CS124" s="218"/>
      <c r="CT124" s="218"/>
      <c r="CU124" s="218"/>
      <c r="CV124" s="218"/>
      <c r="CW124" s="218"/>
      <c r="CX124" s="218"/>
      <c r="CY124" s="218"/>
    </row>
    <row r="125" spans="1:34" ht="15.75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</row>
    <row r="126" spans="17:34" ht="15.75"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</row>
    <row r="127" spans="17:34" ht="15.75"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</row>
  </sheetData>
  <sheetProtection/>
  <mergeCells count="40">
    <mergeCell ref="A43:P43"/>
    <mergeCell ref="A44:L44"/>
    <mergeCell ref="A45:P45"/>
    <mergeCell ref="A48:P48"/>
    <mergeCell ref="A49:B49"/>
    <mergeCell ref="D49:P49"/>
    <mergeCell ref="A47:B47"/>
    <mergeCell ref="C47:E47"/>
    <mergeCell ref="F47:K47"/>
    <mergeCell ref="L47:P47"/>
    <mergeCell ref="A11:P11"/>
    <mergeCell ref="F12:K12"/>
    <mergeCell ref="C39:K39"/>
    <mergeCell ref="A46:B46"/>
    <mergeCell ref="C46:E46"/>
    <mergeCell ref="F46:H46"/>
    <mergeCell ref="I46:K46"/>
    <mergeCell ref="L46:P46"/>
    <mergeCell ref="C41:K41"/>
    <mergeCell ref="C42:K42"/>
    <mergeCell ref="D9:E9"/>
    <mergeCell ref="A8:B8"/>
    <mergeCell ref="C8:P8"/>
    <mergeCell ref="A5:B5"/>
    <mergeCell ref="C5:O5"/>
    <mergeCell ref="A6:B6"/>
    <mergeCell ref="F9:H9"/>
    <mergeCell ref="I9:L9"/>
    <mergeCell ref="C6:O6"/>
    <mergeCell ref="A7:B7"/>
    <mergeCell ref="C40:K40"/>
    <mergeCell ref="A1:P1"/>
    <mergeCell ref="A2:P2"/>
    <mergeCell ref="A3:P3"/>
    <mergeCell ref="A4:P4"/>
    <mergeCell ref="M9:N9"/>
    <mergeCell ref="A10:I10"/>
    <mergeCell ref="J10:K10"/>
    <mergeCell ref="O10:P10"/>
    <mergeCell ref="A9:B9"/>
  </mergeCells>
  <printOptions gridLines="1"/>
  <pageMargins left="0.36" right="0.4" top="0.57" bottom="0.53" header="0.5" footer="0.5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8"/>
  <sheetViews>
    <sheetView zoomScale="95" zoomScaleNormal="95" zoomScaleSheetLayoutView="90" zoomScalePageLayoutView="0" workbookViewId="0" topLeftCell="A139">
      <selection activeCell="F75" sqref="F75:P75"/>
    </sheetView>
  </sheetViews>
  <sheetFormatPr defaultColWidth="9.00390625" defaultRowHeight="12.75"/>
  <cols>
    <col min="1" max="1" width="4.00390625" style="123" customWidth="1"/>
    <col min="2" max="2" width="11.875" style="123" customWidth="1"/>
    <col min="3" max="3" width="38.00390625" style="123" customWidth="1"/>
    <col min="4" max="4" width="6.00390625" style="123" customWidth="1"/>
    <col min="5" max="5" width="8.75390625" style="123" customWidth="1"/>
    <col min="6" max="6" width="6.75390625" style="123" customWidth="1"/>
    <col min="7" max="7" width="7.625" style="123" customWidth="1"/>
    <col min="8" max="8" width="6.125" style="137" customWidth="1"/>
    <col min="9" max="9" width="7.125" style="137" customWidth="1"/>
    <col min="10" max="10" width="6.625" style="123" customWidth="1"/>
    <col min="11" max="11" width="8.25390625" style="123" customWidth="1"/>
    <col min="12" max="12" width="8.625" style="123" bestFit="1" customWidth="1"/>
    <col min="13" max="13" width="9.375" style="123" bestFit="1" customWidth="1"/>
    <col min="14" max="14" width="10.00390625" style="123" customWidth="1"/>
    <col min="15" max="15" width="8.25390625" style="123" bestFit="1" customWidth="1"/>
    <col min="16" max="16" width="10.375" style="123" customWidth="1"/>
    <col min="17" max="17" width="9.125" style="123" customWidth="1"/>
    <col min="18" max="18" width="8.875" style="123" customWidth="1"/>
    <col min="19" max="20" width="9.125" style="123" hidden="1" customWidth="1"/>
    <col min="21" max="24" width="9.125" style="123" customWidth="1"/>
    <col min="25" max="25" width="9.25390625" style="123" bestFit="1" customWidth="1"/>
    <col min="26" max="26" width="9.625" style="123" bestFit="1" customWidth="1"/>
    <col min="27" max="16384" width="9.125" style="123" customWidth="1"/>
  </cols>
  <sheetData>
    <row r="1" spans="1:16" ht="15.75" customHeight="1">
      <c r="A1" s="352" t="s">
        <v>274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15.75">
      <c r="A2" s="374" t="s">
        <v>66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6" ht="15.75">
      <c r="A3" s="369" t="s">
        <v>22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</row>
    <row r="4" spans="1:17" s="133" customFormat="1" ht="15.75">
      <c r="A4" s="331" t="s">
        <v>23</v>
      </c>
      <c r="B4" s="331"/>
      <c r="C4" s="350" t="str">
        <f>'Zemes d.-1-2'!C5:O5</f>
        <v>                                      SILTUMTRASES UN SILTUMMEZGLU ATJAUNOŠANA OZOLOS, LIEZĒRES PAGASTĀ, MADONS NOVADĀ.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131"/>
      <c r="Q4" s="132"/>
    </row>
    <row r="5" spans="1:17" s="133" customFormat="1" ht="15.75">
      <c r="A5" s="331" t="s">
        <v>24</v>
      </c>
      <c r="B5" s="331"/>
      <c r="C5" s="350" t="str">
        <f>'Aprēķins -1'!C7:H7</f>
        <v>                                      SILTUMTRASES UN SILTUMMEZGLU ATJAUNOŠANA OZOLOS, LIEZĒRES PAGASTĀ, MADONS NOVADĀ.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131"/>
      <c r="Q5" s="132"/>
    </row>
    <row r="6" spans="1:17" s="133" customFormat="1" ht="15.75">
      <c r="A6" s="331" t="s">
        <v>25</v>
      </c>
      <c r="B6" s="331"/>
      <c r="C6" s="134" t="str">
        <f>'Zemes d.-1-2'!C7</f>
        <v>Siltumtīkli  Ozolu, Lauku, Zaļās un Jaunatnes ielās Ozolu ciemā.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2"/>
    </row>
    <row r="7" spans="1:17" ht="15.75">
      <c r="A7" s="375" t="s">
        <v>26</v>
      </c>
      <c r="B7" s="37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137"/>
    </row>
    <row r="8" spans="1:17" ht="15.75">
      <c r="A8" s="375" t="s">
        <v>475</v>
      </c>
      <c r="B8" s="375"/>
      <c r="C8" s="135" t="s">
        <v>27</v>
      </c>
      <c r="D8" s="355" t="s">
        <v>63</v>
      </c>
      <c r="E8" s="355"/>
      <c r="F8" s="377" t="s">
        <v>28</v>
      </c>
      <c r="G8" s="377"/>
      <c r="H8" s="377"/>
      <c r="I8" s="369" t="s">
        <v>29</v>
      </c>
      <c r="J8" s="369"/>
      <c r="K8" s="369"/>
      <c r="L8" s="369"/>
      <c r="M8" s="367">
        <f>P161</f>
        <v>0</v>
      </c>
      <c r="N8" s="368"/>
      <c r="O8" s="138" t="s">
        <v>165</v>
      </c>
      <c r="P8" s="127"/>
      <c r="Q8" s="137"/>
    </row>
    <row r="9" spans="1:17" ht="15.75">
      <c r="A9" s="349"/>
      <c r="B9" s="349"/>
      <c r="C9" s="349"/>
      <c r="D9" s="349"/>
      <c r="E9" s="349"/>
      <c r="F9" s="349"/>
      <c r="G9" s="349"/>
      <c r="H9" s="349"/>
      <c r="I9" s="349"/>
      <c r="J9" s="349" t="s">
        <v>30</v>
      </c>
      <c r="K9" s="349"/>
      <c r="L9" s="139" t="s">
        <v>476</v>
      </c>
      <c r="M9" s="138" t="s">
        <v>31</v>
      </c>
      <c r="N9" s="136"/>
      <c r="O9" s="376" t="s">
        <v>163</v>
      </c>
      <c r="P9" s="376"/>
      <c r="Q9" s="137"/>
    </row>
    <row r="10" spans="1:17" ht="15.7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7"/>
    </row>
    <row r="11" spans="1:16" ht="16.5" thickBot="1">
      <c r="A11" s="366"/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</row>
    <row r="12" spans="1:16" ht="16.5" thickBot="1">
      <c r="A12" s="140" t="s">
        <v>32</v>
      </c>
      <c r="B12" s="140"/>
      <c r="C12" s="141"/>
      <c r="D12" s="140" t="s">
        <v>13</v>
      </c>
      <c r="E12" s="142" t="s">
        <v>14</v>
      </c>
      <c r="F12" s="371" t="s">
        <v>33</v>
      </c>
      <c r="G12" s="372"/>
      <c r="H12" s="372"/>
      <c r="I12" s="372"/>
      <c r="J12" s="372"/>
      <c r="K12" s="357"/>
      <c r="L12" s="143"/>
      <c r="M12" s="143"/>
      <c r="N12" s="143" t="s">
        <v>34</v>
      </c>
      <c r="O12" s="143" t="s">
        <v>15</v>
      </c>
      <c r="P12" s="144" t="s">
        <v>11</v>
      </c>
    </row>
    <row r="13" spans="1:16" ht="15.75">
      <c r="A13" s="145" t="s">
        <v>35</v>
      </c>
      <c r="B13" s="145" t="s">
        <v>36</v>
      </c>
      <c r="C13" s="145" t="s">
        <v>37</v>
      </c>
      <c r="D13" s="145" t="s">
        <v>16</v>
      </c>
      <c r="E13" s="146" t="s">
        <v>17</v>
      </c>
      <c r="F13" s="145" t="s">
        <v>38</v>
      </c>
      <c r="G13" s="140" t="s">
        <v>39</v>
      </c>
      <c r="H13" s="140" t="s">
        <v>40</v>
      </c>
      <c r="I13" s="140" t="s">
        <v>41</v>
      </c>
      <c r="J13" s="140" t="s">
        <v>233</v>
      </c>
      <c r="K13" s="140" t="s">
        <v>43</v>
      </c>
      <c r="L13" s="147" t="s">
        <v>44</v>
      </c>
      <c r="M13" s="140" t="s">
        <v>40</v>
      </c>
      <c r="N13" s="140" t="s">
        <v>41</v>
      </c>
      <c r="O13" s="140" t="s">
        <v>233</v>
      </c>
      <c r="P13" s="140" t="s">
        <v>43</v>
      </c>
    </row>
    <row r="14" spans="1:16" ht="15.75">
      <c r="A14" s="145"/>
      <c r="B14" s="145"/>
      <c r="C14" s="145"/>
      <c r="D14" s="145"/>
      <c r="E14" s="146"/>
      <c r="F14" s="145" t="s">
        <v>45</v>
      </c>
      <c r="G14" s="145" t="s">
        <v>46</v>
      </c>
      <c r="H14" s="145" t="s">
        <v>47</v>
      </c>
      <c r="I14" s="145" t="s">
        <v>48</v>
      </c>
      <c r="J14" s="145" t="s">
        <v>49</v>
      </c>
      <c r="K14" s="145" t="s">
        <v>165</v>
      </c>
      <c r="L14" s="148" t="s">
        <v>50</v>
      </c>
      <c r="M14" s="145" t="s">
        <v>47</v>
      </c>
      <c r="N14" s="145" t="s">
        <v>48</v>
      </c>
      <c r="O14" s="145" t="s">
        <v>49</v>
      </c>
      <c r="P14" s="145" t="s">
        <v>165</v>
      </c>
    </row>
    <row r="15" spans="1:16" ht="16.5" thickBot="1">
      <c r="A15" s="149" t="s">
        <v>18</v>
      </c>
      <c r="B15" s="149"/>
      <c r="C15" s="149"/>
      <c r="D15" s="149"/>
      <c r="E15" s="150"/>
      <c r="F15" s="149" t="s">
        <v>51</v>
      </c>
      <c r="G15" s="149" t="s">
        <v>166</v>
      </c>
      <c r="H15" s="149" t="s">
        <v>165</v>
      </c>
      <c r="I15" s="149" t="s">
        <v>165</v>
      </c>
      <c r="J15" s="149" t="s">
        <v>165</v>
      </c>
      <c r="K15" s="149"/>
      <c r="L15" s="151" t="s">
        <v>51</v>
      </c>
      <c r="M15" s="149" t="s">
        <v>165</v>
      </c>
      <c r="N15" s="149" t="s">
        <v>165</v>
      </c>
      <c r="O15" s="149" t="s">
        <v>165</v>
      </c>
      <c r="P15" s="149"/>
    </row>
    <row r="16" spans="1:16" ht="14.25" customHeight="1" thickBot="1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3">
        <v>8</v>
      </c>
      <c r="I16" s="154">
        <v>9</v>
      </c>
      <c r="J16" s="152">
        <v>10</v>
      </c>
      <c r="K16" s="152">
        <v>11</v>
      </c>
      <c r="L16" s="152">
        <v>12</v>
      </c>
      <c r="M16" s="152">
        <v>13</v>
      </c>
      <c r="N16" s="152">
        <v>14</v>
      </c>
      <c r="O16" s="152">
        <v>15</v>
      </c>
      <c r="P16" s="152">
        <v>16</v>
      </c>
    </row>
    <row r="17" spans="1:26" ht="14.25" customHeight="1">
      <c r="A17" s="155" t="s">
        <v>509</v>
      </c>
      <c r="B17" s="156" t="s">
        <v>1</v>
      </c>
      <c r="C17" s="157" t="s">
        <v>175</v>
      </c>
      <c r="D17" s="156" t="s">
        <v>10</v>
      </c>
      <c r="E17" s="156">
        <v>50</v>
      </c>
      <c r="F17" s="158"/>
      <c r="G17" s="159"/>
      <c r="H17" s="160">
        <f>G17*F17</f>
        <v>0</v>
      </c>
      <c r="I17" s="160"/>
      <c r="J17" s="160"/>
      <c r="K17" s="160">
        <f>J17+I17+H17</f>
        <v>0</v>
      </c>
      <c r="L17" s="161">
        <f>F17*E17</f>
        <v>0</v>
      </c>
      <c r="M17" s="160">
        <f>H17*E17</f>
        <v>0</v>
      </c>
      <c r="N17" s="160">
        <f>I17*E17</f>
        <v>0</v>
      </c>
      <c r="O17" s="160">
        <f>J17*E17</f>
        <v>0</v>
      </c>
      <c r="P17" s="160">
        <f>O17+N17+M17</f>
        <v>0</v>
      </c>
      <c r="S17" s="162">
        <v>23.65</v>
      </c>
      <c r="T17" s="162">
        <v>0.3</v>
      </c>
      <c r="W17" s="157" t="s">
        <v>167</v>
      </c>
      <c r="X17" s="156" t="s">
        <v>10</v>
      </c>
      <c r="Y17" s="156">
        <v>516</v>
      </c>
      <c r="Z17" s="163">
        <v>36</v>
      </c>
    </row>
    <row r="18" spans="1:26" ht="14.25" customHeight="1">
      <c r="A18" s="156" t="s">
        <v>67</v>
      </c>
      <c r="B18" s="156"/>
      <c r="C18" s="157" t="s">
        <v>187</v>
      </c>
      <c r="D18" s="156"/>
      <c r="E18" s="156"/>
      <c r="F18" s="158"/>
      <c r="G18" s="159"/>
      <c r="H18" s="160"/>
      <c r="I18" s="160"/>
      <c r="J18" s="160"/>
      <c r="K18" s="160"/>
      <c r="L18" s="161"/>
      <c r="M18" s="160"/>
      <c r="N18" s="160"/>
      <c r="O18" s="160"/>
      <c r="P18" s="160"/>
      <c r="S18" s="162"/>
      <c r="T18" s="162"/>
      <c r="W18" s="157" t="s">
        <v>168</v>
      </c>
      <c r="X18" s="156" t="s">
        <v>10</v>
      </c>
      <c r="Y18" s="156">
        <v>352</v>
      </c>
      <c r="Z18" s="164">
        <v>29</v>
      </c>
    </row>
    <row r="19" spans="1:26" ht="14.25" customHeight="1">
      <c r="A19" s="156" t="s">
        <v>510</v>
      </c>
      <c r="B19" s="156" t="s">
        <v>147</v>
      </c>
      <c r="C19" s="157" t="s">
        <v>188</v>
      </c>
      <c r="D19" s="156" t="s">
        <v>10</v>
      </c>
      <c r="E19" s="156">
        <v>466</v>
      </c>
      <c r="F19" s="158"/>
      <c r="G19" s="159"/>
      <c r="H19" s="160">
        <f aca="true" t="shared" si="0" ref="H19:H63">G19*F19</f>
        <v>0</v>
      </c>
      <c r="I19" s="160"/>
      <c r="J19" s="160"/>
      <c r="K19" s="160">
        <f aca="true" t="shared" si="1" ref="K19:K63">J19+I19+H19</f>
        <v>0</v>
      </c>
      <c r="L19" s="161">
        <f aca="true" t="shared" si="2" ref="L19:L63">F19*E19</f>
        <v>0</v>
      </c>
      <c r="M19" s="160">
        <f aca="true" t="shared" si="3" ref="M19:M63">H19*E19</f>
        <v>0</v>
      </c>
      <c r="N19" s="160">
        <f aca="true" t="shared" si="4" ref="N19:N63">I19*E19</f>
        <v>0</v>
      </c>
      <c r="O19" s="160">
        <f aca="true" t="shared" si="5" ref="O19:O63">J19*E19</f>
        <v>0</v>
      </c>
      <c r="P19" s="160">
        <f aca="true" t="shared" si="6" ref="P19:P63">O19+N19+M19</f>
        <v>0</v>
      </c>
      <c r="S19" s="162">
        <v>16.5</v>
      </c>
      <c r="T19" s="162">
        <v>0.3</v>
      </c>
      <c r="W19" s="157" t="s">
        <v>169</v>
      </c>
      <c r="X19" s="156" t="s">
        <v>10</v>
      </c>
      <c r="Y19" s="156">
        <v>226</v>
      </c>
      <c r="Z19" s="165">
        <v>20</v>
      </c>
    </row>
    <row r="20" spans="1:26" ht="14.25" customHeight="1">
      <c r="A20" s="156" t="s">
        <v>511</v>
      </c>
      <c r="B20" s="156" t="s">
        <v>147</v>
      </c>
      <c r="C20" s="157" t="s">
        <v>189</v>
      </c>
      <c r="D20" s="156" t="s">
        <v>10</v>
      </c>
      <c r="E20" s="156">
        <v>352</v>
      </c>
      <c r="F20" s="158"/>
      <c r="G20" s="159"/>
      <c r="H20" s="160">
        <f t="shared" si="0"/>
        <v>0</v>
      </c>
      <c r="I20" s="160"/>
      <c r="J20" s="160"/>
      <c r="K20" s="160">
        <f t="shared" si="1"/>
        <v>0</v>
      </c>
      <c r="L20" s="161">
        <f t="shared" si="2"/>
        <v>0</v>
      </c>
      <c r="M20" s="160">
        <f t="shared" si="3"/>
        <v>0</v>
      </c>
      <c r="N20" s="160">
        <f t="shared" si="4"/>
        <v>0</v>
      </c>
      <c r="O20" s="160">
        <f t="shared" si="5"/>
        <v>0</v>
      </c>
      <c r="P20" s="160">
        <f t="shared" si="6"/>
        <v>0</v>
      </c>
      <c r="S20" s="162">
        <v>16.5</v>
      </c>
      <c r="T20" s="162">
        <v>0.3</v>
      </c>
      <c r="W20" s="157" t="s">
        <v>186</v>
      </c>
      <c r="X20" s="156" t="s">
        <v>10</v>
      </c>
      <c r="Y20" s="156">
        <v>226</v>
      </c>
      <c r="Z20" s="165">
        <v>20</v>
      </c>
    </row>
    <row r="21" spans="1:26" ht="14.25" customHeight="1">
      <c r="A21" s="156" t="s">
        <v>513</v>
      </c>
      <c r="B21" s="156" t="s">
        <v>147</v>
      </c>
      <c r="C21" s="157" t="s">
        <v>190</v>
      </c>
      <c r="D21" s="156" t="s">
        <v>10</v>
      </c>
      <c r="E21" s="156">
        <v>226</v>
      </c>
      <c r="F21" s="158"/>
      <c r="G21" s="159"/>
      <c r="H21" s="160">
        <f t="shared" si="0"/>
        <v>0</v>
      </c>
      <c r="I21" s="160"/>
      <c r="J21" s="160"/>
      <c r="K21" s="160">
        <f t="shared" si="1"/>
        <v>0</v>
      </c>
      <c r="L21" s="161">
        <f t="shared" si="2"/>
        <v>0</v>
      </c>
      <c r="M21" s="160">
        <f t="shared" si="3"/>
        <v>0</v>
      </c>
      <c r="N21" s="160">
        <f t="shared" si="4"/>
        <v>0</v>
      </c>
      <c r="O21" s="160">
        <f t="shared" si="5"/>
        <v>0</v>
      </c>
      <c r="P21" s="160">
        <f t="shared" si="6"/>
        <v>0</v>
      </c>
      <c r="S21" s="162">
        <v>11.3</v>
      </c>
      <c r="T21" s="162">
        <v>0.21</v>
      </c>
      <c r="W21" s="157" t="s">
        <v>170</v>
      </c>
      <c r="X21" s="156" t="s">
        <v>10</v>
      </c>
      <c r="Y21" s="156">
        <v>522</v>
      </c>
      <c r="Z21" s="165">
        <v>17</v>
      </c>
    </row>
    <row r="22" spans="1:26" ht="14.25" customHeight="1">
      <c r="A22" s="156" t="s">
        <v>514</v>
      </c>
      <c r="B22" s="156" t="s">
        <v>147</v>
      </c>
      <c r="C22" s="157" t="s">
        <v>191</v>
      </c>
      <c r="D22" s="156" t="s">
        <v>10</v>
      </c>
      <c r="E22" s="156">
        <v>522</v>
      </c>
      <c r="F22" s="158"/>
      <c r="G22" s="159"/>
      <c r="H22" s="160">
        <f t="shared" si="0"/>
        <v>0</v>
      </c>
      <c r="I22" s="160"/>
      <c r="J22" s="160"/>
      <c r="K22" s="160">
        <f t="shared" si="1"/>
        <v>0</v>
      </c>
      <c r="L22" s="161">
        <f t="shared" si="2"/>
        <v>0</v>
      </c>
      <c r="M22" s="160">
        <f t="shared" si="3"/>
        <v>0</v>
      </c>
      <c r="N22" s="160">
        <f t="shared" si="4"/>
        <v>0</v>
      </c>
      <c r="O22" s="160">
        <f t="shared" si="5"/>
        <v>0</v>
      </c>
      <c r="P22" s="160">
        <f t="shared" si="6"/>
        <v>0</v>
      </c>
      <c r="S22" s="162">
        <v>9.35</v>
      </c>
      <c r="T22" s="162">
        <v>0.21</v>
      </c>
      <c r="W22" s="157" t="s">
        <v>171</v>
      </c>
      <c r="X22" s="156" t="s">
        <v>10</v>
      </c>
      <c r="Y22" s="156">
        <v>222</v>
      </c>
      <c r="Z22" s="164">
        <v>14.5</v>
      </c>
    </row>
    <row r="23" spans="1:26" ht="14.25" customHeight="1">
      <c r="A23" s="156" t="s">
        <v>515</v>
      </c>
      <c r="B23" s="156" t="s">
        <v>147</v>
      </c>
      <c r="C23" s="157" t="s">
        <v>192</v>
      </c>
      <c r="D23" s="156" t="s">
        <v>10</v>
      </c>
      <c r="E23" s="156">
        <v>222</v>
      </c>
      <c r="F23" s="158"/>
      <c r="G23" s="159"/>
      <c r="H23" s="160">
        <f t="shared" si="0"/>
        <v>0</v>
      </c>
      <c r="I23" s="160"/>
      <c r="J23" s="160"/>
      <c r="K23" s="160">
        <f t="shared" si="1"/>
        <v>0</v>
      </c>
      <c r="L23" s="161">
        <f t="shared" si="2"/>
        <v>0</v>
      </c>
      <c r="M23" s="160">
        <f t="shared" si="3"/>
        <v>0</v>
      </c>
      <c r="N23" s="160">
        <f t="shared" si="4"/>
        <v>0</v>
      </c>
      <c r="O23" s="160">
        <f t="shared" si="5"/>
        <v>0</v>
      </c>
      <c r="P23" s="160">
        <f t="shared" si="6"/>
        <v>0</v>
      </c>
      <c r="S23" s="162">
        <v>7.6</v>
      </c>
      <c r="T23" s="162">
        <v>0.14</v>
      </c>
      <c r="W23" s="157" t="s">
        <v>172</v>
      </c>
      <c r="X23" s="156" t="s">
        <v>10</v>
      </c>
      <c r="Y23" s="156">
        <v>424</v>
      </c>
      <c r="Z23" s="166">
        <v>12</v>
      </c>
    </row>
    <row r="24" spans="1:26" ht="14.25" customHeight="1">
      <c r="A24" s="156" t="s">
        <v>516</v>
      </c>
      <c r="B24" s="156" t="s">
        <v>147</v>
      </c>
      <c r="C24" s="157" t="s">
        <v>193</v>
      </c>
      <c r="D24" s="156" t="s">
        <v>10</v>
      </c>
      <c r="E24" s="156">
        <v>424</v>
      </c>
      <c r="F24" s="158"/>
      <c r="G24" s="159"/>
      <c r="H24" s="160">
        <f t="shared" si="0"/>
        <v>0</v>
      </c>
      <c r="I24" s="160"/>
      <c r="J24" s="160"/>
      <c r="K24" s="160">
        <f t="shared" si="1"/>
        <v>0</v>
      </c>
      <c r="L24" s="161">
        <f t="shared" si="2"/>
        <v>0</v>
      </c>
      <c r="M24" s="160">
        <f t="shared" si="3"/>
        <v>0</v>
      </c>
      <c r="N24" s="160">
        <f t="shared" si="4"/>
        <v>0</v>
      </c>
      <c r="O24" s="160">
        <f t="shared" si="5"/>
        <v>0</v>
      </c>
      <c r="P24" s="160">
        <f t="shared" si="6"/>
        <v>0</v>
      </c>
      <c r="S24" s="162">
        <v>6.5</v>
      </c>
      <c r="T24" s="162">
        <v>0.14</v>
      </c>
      <c r="W24" s="157" t="s">
        <v>173</v>
      </c>
      <c r="X24" s="156" t="s">
        <v>10</v>
      </c>
      <c r="Y24" s="156">
        <v>392</v>
      </c>
      <c r="Z24" s="166">
        <v>11</v>
      </c>
    </row>
    <row r="25" spans="1:26" ht="14.25" customHeight="1">
      <c r="A25" s="156" t="s">
        <v>517</v>
      </c>
      <c r="B25" s="156" t="s">
        <v>147</v>
      </c>
      <c r="C25" s="157" t="s">
        <v>194</v>
      </c>
      <c r="D25" s="156" t="s">
        <v>10</v>
      </c>
      <c r="E25" s="156">
        <v>392</v>
      </c>
      <c r="F25" s="158"/>
      <c r="G25" s="159"/>
      <c r="H25" s="160">
        <f t="shared" si="0"/>
        <v>0</v>
      </c>
      <c r="I25" s="160"/>
      <c r="J25" s="160"/>
      <c r="K25" s="160">
        <f t="shared" si="1"/>
        <v>0</v>
      </c>
      <c r="L25" s="161">
        <f t="shared" si="2"/>
        <v>0</v>
      </c>
      <c r="M25" s="160">
        <f t="shared" si="3"/>
        <v>0</v>
      </c>
      <c r="N25" s="160">
        <f t="shared" si="4"/>
        <v>0</v>
      </c>
      <c r="O25" s="160">
        <f t="shared" si="5"/>
        <v>0</v>
      </c>
      <c r="P25" s="160">
        <f t="shared" si="6"/>
        <v>0</v>
      </c>
      <c r="S25" s="162">
        <v>6.15</v>
      </c>
      <c r="T25" s="162">
        <v>0.14</v>
      </c>
      <c r="W25" s="157" t="s">
        <v>174</v>
      </c>
      <c r="X25" s="156" t="s">
        <v>10</v>
      </c>
      <c r="Y25" s="156">
        <v>570</v>
      </c>
      <c r="Z25" s="163">
        <v>10.5</v>
      </c>
    </row>
    <row r="26" spans="1:20" ht="14.25" customHeight="1">
      <c r="A26" s="156" t="s">
        <v>518</v>
      </c>
      <c r="B26" s="156" t="s">
        <v>147</v>
      </c>
      <c r="C26" s="157" t="s">
        <v>195</v>
      </c>
      <c r="D26" s="156" t="s">
        <v>10</v>
      </c>
      <c r="E26" s="156">
        <v>576</v>
      </c>
      <c r="F26" s="158"/>
      <c r="G26" s="159"/>
      <c r="H26" s="160">
        <f t="shared" si="0"/>
        <v>0</v>
      </c>
      <c r="I26" s="160"/>
      <c r="J26" s="160"/>
      <c r="K26" s="160">
        <f t="shared" si="1"/>
        <v>0</v>
      </c>
      <c r="L26" s="161">
        <f t="shared" si="2"/>
        <v>0</v>
      </c>
      <c r="M26" s="160">
        <f t="shared" si="3"/>
        <v>0</v>
      </c>
      <c r="N26" s="160">
        <f t="shared" si="4"/>
        <v>0</v>
      </c>
      <c r="O26" s="160">
        <f t="shared" si="5"/>
        <v>0</v>
      </c>
      <c r="P26" s="160">
        <f t="shared" si="6"/>
        <v>0</v>
      </c>
      <c r="S26" s="162">
        <v>6.15</v>
      </c>
      <c r="T26" s="162">
        <v>0.14</v>
      </c>
    </row>
    <row r="27" spans="1:20" ht="14.25" customHeight="1">
      <c r="A27" s="156" t="s">
        <v>519</v>
      </c>
      <c r="B27" s="156" t="s">
        <v>147</v>
      </c>
      <c r="C27" s="157" t="s">
        <v>234</v>
      </c>
      <c r="D27" s="156" t="s">
        <v>0</v>
      </c>
      <c r="E27" s="162">
        <v>2</v>
      </c>
      <c r="F27" s="158"/>
      <c r="G27" s="159"/>
      <c r="H27" s="160">
        <f t="shared" si="0"/>
        <v>0</v>
      </c>
      <c r="I27" s="160"/>
      <c r="J27" s="160"/>
      <c r="K27" s="160">
        <f t="shared" si="1"/>
        <v>0</v>
      </c>
      <c r="L27" s="161">
        <f t="shared" si="2"/>
        <v>0</v>
      </c>
      <c r="M27" s="160">
        <f t="shared" si="3"/>
        <v>0</v>
      </c>
      <c r="N27" s="160">
        <f t="shared" si="4"/>
        <v>0</v>
      </c>
      <c r="O27" s="160">
        <f t="shared" si="5"/>
        <v>0</v>
      </c>
      <c r="P27" s="160">
        <f t="shared" si="6"/>
        <v>0</v>
      </c>
      <c r="S27" s="162">
        <v>79</v>
      </c>
      <c r="T27" s="162">
        <v>0.9</v>
      </c>
    </row>
    <row r="28" spans="1:20" ht="14.25" customHeight="1">
      <c r="A28" s="156"/>
      <c r="B28" s="156"/>
      <c r="C28" s="157" t="s">
        <v>479</v>
      </c>
      <c r="D28" s="156" t="s">
        <v>0</v>
      </c>
      <c r="E28" s="162">
        <v>2</v>
      </c>
      <c r="F28" s="158"/>
      <c r="G28" s="159"/>
      <c r="H28" s="160">
        <f t="shared" si="0"/>
        <v>0</v>
      </c>
      <c r="I28" s="160"/>
      <c r="J28" s="160"/>
      <c r="K28" s="160">
        <f t="shared" si="1"/>
        <v>0</v>
      </c>
      <c r="L28" s="161">
        <f t="shared" si="2"/>
        <v>0</v>
      </c>
      <c r="M28" s="160">
        <f t="shared" si="3"/>
        <v>0</v>
      </c>
      <c r="N28" s="160">
        <f t="shared" si="4"/>
        <v>0</v>
      </c>
      <c r="O28" s="160">
        <f t="shared" si="5"/>
        <v>0</v>
      </c>
      <c r="P28" s="160">
        <f t="shared" si="6"/>
        <v>0</v>
      </c>
      <c r="S28" s="162"/>
      <c r="T28" s="162"/>
    </row>
    <row r="29" spans="1:20" ht="14.25" customHeight="1">
      <c r="A29" s="156" t="s">
        <v>520</v>
      </c>
      <c r="B29" s="156" t="s">
        <v>147</v>
      </c>
      <c r="C29" s="157" t="s">
        <v>235</v>
      </c>
      <c r="D29" s="156" t="s">
        <v>0</v>
      </c>
      <c r="E29" s="162">
        <v>4</v>
      </c>
      <c r="F29" s="158"/>
      <c r="G29" s="159"/>
      <c r="H29" s="160">
        <f t="shared" si="0"/>
        <v>0</v>
      </c>
      <c r="I29" s="160"/>
      <c r="J29" s="160"/>
      <c r="K29" s="160">
        <f t="shared" si="1"/>
        <v>0</v>
      </c>
      <c r="L29" s="161">
        <f t="shared" si="2"/>
        <v>0</v>
      </c>
      <c r="M29" s="160">
        <f t="shared" si="3"/>
        <v>0</v>
      </c>
      <c r="N29" s="160">
        <f t="shared" si="4"/>
        <v>0</v>
      </c>
      <c r="O29" s="160">
        <f t="shared" si="5"/>
        <v>0</v>
      </c>
      <c r="P29" s="160">
        <f t="shared" si="6"/>
        <v>0</v>
      </c>
      <c r="S29" s="162">
        <v>79</v>
      </c>
      <c r="T29" s="162">
        <v>0.9</v>
      </c>
    </row>
    <row r="30" spans="1:20" ht="15.75">
      <c r="A30" s="156" t="s">
        <v>521</v>
      </c>
      <c r="B30" s="156" t="s">
        <v>147</v>
      </c>
      <c r="C30" s="157" t="s">
        <v>236</v>
      </c>
      <c r="D30" s="156" t="s">
        <v>0</v>
      </c>
      <c r="E30" s="162">
        <v>4</v>
      </c>
      <c r="F30" s="158"/>
      <c r="G30" s="159"/>
      <c r="H30" s="160">
        <f t="shared" si="0"/>
        <v>0</v>
      </c>
      <c r="I30" s="160"/>
      <c r="J30" s="160"/>
      <c r="K30" s="160">
        <f t="shared" si="1"/>
        <v>0</v>
      </c>
      <c r="L30" s="161">
        <f t="shared" si="2"/>
        <v>0</v>
      </c>
      <c r="M30" s="160">
        <f t="shared" si="3"/>
        <v>0</v>
      </c>
      <c r="N30" s="160">
        <f t="shared" si="4"/>
        <v>0</v>
      </c>
      <c r="O30" s="160">
        <f t="shared" si="5"/>
        <v>0</v>
      </c>
      <c r="P30" s="160">
        <f t="shared" si="6"/>
        <v>0</v>
      </c>
      <c r="S30" s="162">
        <v>79</v>
      </c>
      <c r="T30" s="162">
        <v>0.9</v>
      </c>
    </row>
    <row r="31" spans="1:20" ht="15.75">
      <c r="A31" s="156" t="s">
        <v>522</v>
      </c>
      <c r="B31" s="156" t="s">
        <v>147</v>
      </c>
      <c r="C31" s="157" t="s">
        <v>237</v>
      </c>
      <c r="D31" s="156" t="s">
        <v>0</v>
      </c>
      <c r="E31" s="162">
        <v>2</v>
      </c>
      <c r="F31" s="158"/>
      <c r="G31" s="159"/>
      <c r="H31" s="160">
        <f t="shared" si="0"/>
        <v>0</v>
      </c>
      <c r="I31" s="160"/>
      <c r="J31" s="160"/>
      <c r="K31" s="160">
        <f t="shared" si="1"/>
        <v>0</v>
      </c>
      <c r="L31" s="161">
        <f t="shared" si="2"/>
        <v>0</v>
      </c>
      <c r="M31" s="160">
        <f t="shared" si="3"/>
        <v>0</v>
      </c>
      <c r="N31" s="160">
        <f t="shared" si="4"/>
        <v>0</v>
      </c>
      <c r="O31" s="160">
        <f t="shared" si="5"/>
        <v>0</v>
      </c>
      <c r="P31" s="160">
        <f t="shared" si="6"/>
        <v>0</v>
      </c>
      <c r="S31" s="162">
        <v>79</v>
      </c>
      <c r="T31" s="162">
        <v>0.9</v>
      </c>
    </row>
    <row r="32" spans="1:20" ht="15.75">
      <c r="A32" s="156" t="s">
        <v>525</v>
      </c>
      <c r="B32" s="156" t="s">
        <v>147</v>
      </c>
      <c r="C32" s="157" t="s">
        <v>238</v>
      </c>
      <c r="D32" s="156" t="s">
        <v>0</v>
      </c>
      <c r="E32" s="162">
        <v>2</v>
      </c>
      <c r="F32" s="158"/>
      <c r="G32" s="159"/>
      <c r="H32" s="160">
        <f t="shared" si="0"/>
        <v>0</v>
      </c>
      <c r="I32" s="160"/>
      <c r="J32" s="160"/>
      <c r="K32" s="160">
        <f t="shared" si="1"/>
        <v>0</v>
      </c>
      <c r="L32" s="161">
        <f t="shared" si="2"/>
        <v>0</v>
      </c>
      <c r="M32" s="160">
        <f t="shared" si="3"/>
        <v>0</v>
      </c>
      <c r="N32" s="160">
        <f t="shared" si="4"/>
        <v>0</v>
      </c>
      <c r="O32" s="160">
        <f t="shared" si="5"/>
        <v>0</v>
      </c>
      <c r="P32" s="160">
        <f t="shared" si="6"/>
        <v>0</v>
      </c>
      <c r="S32" s="162">
        <v>79</v>
      </c>
      <c r="T32" s="162">
        <v>0.9</v>
      </c>
    </row>
    <row r="33" spans="1:20" ht="15.75">
      <c r="A33" s="156" t="s">
        <v>526</v>
      </c>
      <c r="B33" s="156" t="s">
        <v>147</v>
      </c>
      <c r="C33" s="157" t="s">
        <v>239</v>
      </c>
      <c r="D33" s="156" t="s">
        <v>0</v>
      </c>
      <c r="E33" s="162">
        <v>2</v>
      </c>
      <c r="F33" s="158"/>
      <c r="G33" s="159"/>
      <c r="H33" s="160">
        <f t="shared" si="0"/>
        <v>0</v>
      </c>
      <c r="I33" s="160"/>
      <c r="J33" s="160"/>
      <c r="K33" s="160">
        <f t="shared" si="1"/>
        <v>0</v>
      </c>
      <c r="L33" s="161">
        <f t="shared" si="2"/>
        <v>0</v>
      </c>
      <c r="M33" s="160">
        <f t="shared" si="3"/>
        <v>0</v>
      </c>
      <c r="N33" s="160">
        <f t="shared" si="4"/>
        <v>0</v>
      </c>
      <c r="O33" s="160">
        <f t="shared" si="5"/>
        <v>0</v>
      </c>
      <c r="P33" s="160">
        <f t="shared" si="6"/>
        <v>0</v>
      </c>
      <c r="S33" s="162">
        <v>79</v>
      </c>
      <c r="T33" s="162">
        <v>0.9</v>
      </c>
    </row>
    <row r="34" spans="1:20" ht="14.25" customHeight="1">
      <c r="A34" s="156" t="s">
        <v>527</v>
      </c>
      <c r="B34" s="156" t="s">
        <v>147</v>
      </c>
      <c r="C34" s="157" t="s">
        <v>240</v>
      </c>
      <c r="D34" s="156" t="s">
        <v>0</v>
      </c>
      <c r="E34" s="162">
        <v>2</v>
      </c>
      <c r="F34" s="158"/>
      <c r="G34" s="159"/>
      <c r="H34" s="160">
        <f t="shared" si="0"/>
        <v>0</v>
      </c>
      <c r="I34" s="160"/>
      <c r="J34" s="160"/>
      <c r="K34" s="160">
        <f t="shared" si="1"/>
        <v>0</v>
      </c>
      <c r="L34" s="161">
        <f t="shared" si="2"/>
        <v>0</v>
      </c>
      <c r="M34" s="160">
        <f t="shared" si="3"/>
        <v>0</v>
      </c>
      <c r="N34" s="160">
        <f t="shared" si="4"/>
        <v>0</v>
      </c>
      <c r="O34" s="160">
        <f t="shared" si="5"/>
        <v>0</v>
      </c>
      <c r="P34" s="160">
        <f t="shared" si="6"/>
        <v>0</v>
      </c>
      <c r="S34" s="162">
        <v>72.2</v>
      </c>
      <c r="T34" s="162">
        <v>0.9</v>
      </c>
    </row>
    <row r="35" spans="1:20" ht="14.25" customHeight="1">
      <c r="A35" s="156" t="s">
        <v>528</v>
      </c>
      <c r="B35" s="156" t="s">
        <v>147</v>
      </c>
      <c r="C35" s="157" t="s">
        <v>241</v>
      </c>
      <c r="D35" s="156" t="s">
        <v>0</v>
      </c>
      <c r="E35" s="162">
        <v>2</v>
      </c>
      <c r="F35" s="158"/>
      <c r="G35" s="159"/>
      <c r="H35" s="160">
        <f t="shared" si="0"/>
        <v>0</v>
      </c>
      <c r="I35" s="160"/>
      <c r="J35" s="160"/>
      <c r="K35" s="160">
        <f t="shared" si="1"/>
        <v>0</v>
      </c>
      <c r="L35" s="161">
        <f t="shared" si="2"/>
        <v>0</v>
      </c>
      <c r="M35" s="160">
        <f t="shared" si="3"/>
        <v>0</v>
      </c>
      <c r="N35" s="160">
        <f t="shared" si="4"/>
        <v>0</v>
      </c>
      <c r="O35" s="160">
        <f t="shared" si="5"/>
        <v>0</v>
      </c>
      <c r="P35" s="160">
        <f t="shared" si="6"/>
        <v>0</v>
      </c>
      <c r="S35" s="162">
        <v>33.9</v>
      </c>
      <c r="T35" s="162">
        <v>0.9</v>
      </c>
    </row>
    <row r="36" spans="1:20" ht="14.25" customHeight="1">
      <c r="A36" s="156" t="s">
        <v>529</v>
      </c>
      <c r="B36" s="156"/>
      <c r="C36" s="157" t="s">
        <v>242</v>
      </c>
      <c r="D36" s="156" t="s">
        <v>0</v>
      </c>
      <c r="E36" s="162">
        <v>4</v>
      </c>
      <c r="F36" s="158"/>
      <c r="G36" s="159"/>
      <c r="H36" s="160">
        <f t="shared" si="0"/>
        <v>0</v>
      </c>
      <c r="I36" s="160"/>
      <c r="J36" s="160"/>
      <c r="K36" s="160">
        <f t="shared" si="1"/>
        <v>0</v>
      </c>
      <c r="L36" s="161">
        <f t="shared" si="2"/>
        <v>0</v>
      </c>
      <c r="M36" s="160">
        <f t="shared" si="3"/>
        <v>0</v>
      </c>
      <c r="N36" s="160">
        <f t="shared" si="4"/>
        <v>0</v>
      </c>
      <c r="O36" s="160">
        <f t="shared" si="5"/>
        <v>0</v>
      </c>
      <c r="P36" s="160">
        <f t="shared" si="6"/>
        <v>0</v>
      </c>
      <c r="S36" s="162"/>
      <c r="T36" s="162"/>
    </row>
    <row r="37" spans="1:20" ht="14.25" customHeight="1">
      <c r="A37" s="156" t="s">
        <v>530</v>
      </c>
      <c r="B37" s="156"/>
      <c r="C37" s="157" t="s">
        <v>243</v>
      </c>
      <c r="D37" s="156" t="s">
        <v>0</v>
      </c>
      <c r="E37" s="162">
        <v>2</v>
      </c>
      <c r="F37" s="158"/>
      <c r="G37" s="159"/>
      <c r="H37" s="160">
        <f t="shared" si="0"/>
        <v>0</v>
      </c>
      <c r="I37" s="160"/>
      <c r="J37" s="160"/>
      <c r="K37" s="160">
        <f t="shared" si="1"/>
        <v>0</v>
      </c>
      <c r="L37" s="161">
        <f t="shared" si="2"/>
        <v>0</v>
      </c>
      <c r="M37" s="160">
        <f t="shared" si="3"/>
        <v>0</v>
      </c>
      <c r="N37" s="160">
        <f t="shared" si="4"/>
        <v>0</v>
      </c>
      <c r="O37" s="160">
        <f t="shared" si="5"/>
        <v>0</v>
      </c>
      <c r="P37" s="160">
        <f t="shared" si="6"/>
        <v>0</v>
      </c>
      <c r="S37" s="162"/>
      <c r="T37" s="162"/>
    </row>
    <row r="38" spans="1:20" ht="14.25" customHeight="1">
      <c r="A38" s="156" t="s">
        <v>531</v>
      </c>
      <c r="B38" s="156"/>
      <c r="C38" s="157" t="s">
        <v>244</v>
      </c>
      <c r="D38" s="156" t="s">
        <v>0</v>
      </c>
      <c r="E38" s="162">
        <v>4</v>
      </c>
      <c r="F38" s="158"/>
      <c r="G38" s="159"/>
      <c r="H38" s="160">
        <f t="shared" si="0"/>
        <v>0</v>
      </c>
      <c r="I38" s="160"/>
      <c r="J38" s="160"/>
      <c r="K38" s="160">
        <f t="shared" si="1"/>
        <v>0</v>
      </c>
      <c r="L38" s="161">
        <f t="shared" si="2"/>
        <v>0</v>
      </c>
      <c r="M38" s="160">
        <f t="shared" si="3"/>
        <v>0</v>
      </c>
      <c r="N38" s="160">
        <f t="shared" si="4"/>
        <v>0</v>
      </c>
      <c r="O38" s="160">
        <f t="shared" si="5"/>
        <v>0</v>
      </c>
      <c r="P38" s="160">
        <f t="shared" si="6"/>
        <v>0</v>
      </c>
      <c r="S38" s="162"/>
      <c r="T38" s="162"/>
    </row>
    <row r="39" spans="1:20" ht="14.25" customHeight="1">
      <c r="A39" s="156" t="s">
        <v>532</v>
      </c>
      <c r="B39" s="156" t="s">
        <v>147</v>
      </c>
      <c r="C39" s="157" t="s">
        <v>245</v>
      </c>
      <c r="D39" s="156" t="s">
        <v>0</v>
      </c>
      <c r="E39" s="162">
        <v>2</v>
      </c>
      <c r="F39" s="158"/>
      <c r="G39" s="159"/>
      <c r="H39" s="160">
        <f t="shared" si="0"/>
        <v>0</v>
      </c>
      <c r="I39" s="160"/>
      <c r="J39" s="160"/>
      <c r="K39" s="160">
        <f t="shared" si="1"/>
        <v>0</v>
      </c>
      <c r="L39" s="161">
        <f t="shared" si="2"/>
        <v>0</v>
      </c>
      <c r="M39" s="160">
        <f t="shared" si="3"/>
        <v>0</v>
      </c>
      <c r="N39" s="160">
        <f t="shared" si="4"/>
        <v>0</v>
      </c>
      <c r="O39" s="160">
        <f t="shared" si="5"/>
        <v>0</v>
      </c>
      <c r="P39" s="160">
        <f t="shared" si="6"/>
        <v>0</v>
      </c>
      <c r="S39" s="162">
        <v>33.9</v>
      </c>
      <c r="T39" s="162">
        <v>0.9</v>
      </c>
    </row>
    <row r="40" spans="1:20" ht="14.25" customHeight="1">
      <c r="A40" s="156" t="s">
        <v>533</v>
      </c>
      <c r="B40" s="156" t="s">
        <v>147</v>
      </c>
      <c r="C40" s="157" t="s">
        <v>246</v>
      </c>
      <c r="D40" s="156" t="s">
        <v>0</v>
      </c>
      <c r="E40" s="162">
        <v>2</v>
      </c>
      <c r="F40" s="158"/>
      <c r="G40" s="159"/>
      <c r="H40" s="160">
        <f t="shared" si="0"/>
        <v>0</v>
      </c>
      <c r="I40" s="160"/>
      <c r="J40" s="160"/>
      <c r="K40" s="160">
        <f t="shared" si="1"/>
        <v>0</v>
      </c>
      <c r="L40" s="161">
        <f t="shared" si="2"/>
        <v>0</v>
      </c>
      <c r="M40" s="160">
        <f t="shared" si="3"/>
        <v>0</v>
      </c>
      <c r="N40" s="160">
        <f t="shared" si="4"/>
        <v>0</v>
      </c>
      <c r="O40" s="160">
        <f t="shared" si="5"/>
        <v>0</v>
      </c>
      <c r="P40" s="160">
        <f t="shared" si="6"/>
        <v>0</v>
      </c>
      <c r="S40" s="162">
        <v>22.8</v>
      </c>
      <c r="T40" s="162">
        <v>0.9</v>
      </c>
    </row>
    <row r="41" spans="1:20" ht="14.25" customHeight="1">
      <c r="A41" s="156" t="s">
        <v>534</v>
      </c>
      <c r="B41" s="156" t="s">
        <v>147</v>
      </c>
      <c r="C41" s="157" t="s">
        <v>247</v>
      </c>
      <c r="D41" s="156" t="s">
        <v>0</v>
      </c>
      <c r="E41" s="162">
        <v>8</v>
      </c>
      <c r="F41" s="158"/>
      <c r="G41" s="159"/>
      <c r="H41" s="160">
        <f t="shared" si="0"/>
        <v>0</v>
      </c>
      <c r="I41" s="160"/>
      <c r="J41" s="160"/>
      <c r="K41" s="160">
        <f t="shared" si="1"/>
        <v>0</v>
      </c>
      <c r="L41" s="161">
        <f t="shared" si="2"/>
        <v>0</v>
      </c>
      <c r="M41" s="160">
        <f t="shared" si="3"/>
        <v>0</v>
      </c>
      <c r="N41" s="160">
        <f t="shared" si="4"/>
        <v>0</v>
      </c>
      <c r="O41" s="160">
        <f t="shared" si="5"/>
        <v>0</v>
      </c>
      <c r="P41" s="160">
        <f t="shared" si="6"/>
        <v>0</v>
      </c>
      <c r="S41" s="162">
        <v>19.8</v>
      </c>
      <c r="T41" s="162">
        <v>0.9</v>
      </c>
    </row>
    <row r="42" spans="1:20" ht="15.75">
      <c r="A42" s="156" t="s">
        <v>535</v>
      </c>
      <c r="B42" s="156" t="s">
        <v>147</v>
      </c>
      <c r="C42" s="157" t="s">
        <v>248</v>
      </c>
      <c r="D42" s="156" t="s">
        <v>0</v>
      </c>
      <c r="E42" s="162">
        <v>2</v>
      </c>
      <c r="F42" s="158"/>
      <c r="G42" s="159"/>
      <c r="H42" s="160">
        <f t="shared" si="0"/>
        <v>0</v>
      </c>
      <c r="I42" s="160"/>
      <c r="J42" s="160"/>
      <c r="K42" s="160">
        <f t="shared" si="1"/>
        <v>0</v>
      </c>
      <c r="L42" s="161">
        <f t="shared" si="2"/>
        <v>0</v>
      </c>
      <c r="M42" s="160">
        <f t="shared" si="3"/>
        <v>0</v>
      </c>
      <c r="N42" s="160">
        <f t="shared" si="4"/>
        <v>0</v>
      </c>
      <c r="O42" s="160">
        <f t="shared" si="5"/>
        <v>0</v>
      </c>
      <c r="P42" s="160">
        <f t="shared" si="6"/>
        <v>0</v>
      </c>
      <c r="S42" s="162">
        <v>15.9</v>
      </c>
      <c r="T42" s="162">
        <v>0.9</v>
      </c>
    </row>
    <row r="43" spans="1:20" ht="14.25" customHeight="1">
      <c r="A43" s="156" t="s">
        <v>536</v>
      </c>
      <c r="B43" s="156" t="s">
        <v>147</v>
      </c>
      <c r="C43" s="157" t="s">
        <v>249</v>
      </c>
      <c r="D43" s="156" t="s">
        <v>0</v>
      </c>
      <c r="E43" s="162">
        <v>2</v>
      </c>
      <c r="F43" s="158"/>
      <c r="G43" s="159"/>
      <c r="H43" s="160">
        <f t="shared" si="0"/>
        <v>0</v>
      </c>
      <c r="I43" s="160"/>
      <c r="J43" s="160"/>
      <c r="K43" s="160">
        <f t="shared" si="1"/>
        <v>0</v>
      </c>
      <c r="L43" s="161">
        <f t="shared" si="2"/>
        <v>0</v>
      </c>
      <c r="M43" s="160">
        <f t="shared" si="3"/>
        <v>0</v>
      </c>
      <c r="N43" s="160">
        <f t="shared" si="4"/>
        <v>0</v>
      </c>
      <c r="O43" s="160">
        <f t="shared" si="5"/>
        <v>0</v>
      </c>
      <c r="P43" s="160">
        <f t="shared" si="6"/>
        <v>0</v>
      </c>
      <c r="S43" s="162">
        <v>15.9</v>
      </c>
      <c r="T43" s="162">
        <v>0.9</v>
      </c>
    </row>
    <row r="44" spans="1:20" ht="14.25" customHeight="1">
      <c r="A44" s="156" t="s">
        <v>537</v>
      </c>
      <c r="B44" s="156" t="s">
        <v>147</v>
      </c>
      <c r="C44" s="157" t="s">
        <v>250</v>
      </c>
      <c r="D44" s="156" t="s">
        <v>0</v>
      </c>
      <c r="E44" s="162">
        <v>2</v>
      </c>
      <c r="F44" s="158"/>
      <c r="G44" s="159"/>
      <c r="H44" s="160">
        <f t="shared" si="0"/>
        <v>0</v>
      </c>
      <c r="I44" s="160"/>
      <c r="J44" s="160"/>
      <c r="K44" s="160">
        <f t="shared" si="1"/>
        <v>0</v>
      </c>
      <c r="L44" s="161">
        <f t="shared" si="2"/>
        <v>0</v>
      </c>
      <c r="M44" s="160">
        <f t="shared" si="3"/>
        <v>0</v>
      </c>
      <c r="N44" s="160">
        <f t="shared" si="4"/>
        <v>0</v>
      </c>
      <c r="O44" s="160">
        <f t="shared" si="5"/>
        <v>0</v>
      </c>
      <c r="P44" s="160">
        <f t="shared" si="6"/>
        <v>0</v>
      </c>
      <c r="S44" s="162">
        <v>15.9</v>
      </c>
      <c r="T44" s="162">
        <v>0.9</v>
      </c>
    </row>
    <row r="45" spans="1:20" ht="15.75">
      <c r="A45" s="156" t="s">
        <v>538</v>
      </c>
      <c r="B45" s="156" t="s">
        <v>147</v>
      </c>
      <c r="C45" s="157" t="s">
        <v>251</v>
      </c>
      <c r="D45" s="156" t="s">
        <v>0</v>
      </c>
      <c r="E45" s="162">
        <v>4</v>
      </c>
      <c r="F45" s="158"/>
      <c r="G45" s="159"/>
      <c r="H45" s="160">
        <f t="shared" si="0"/>
        <v>0</v>
      </c>
      <c r="I45" s="160"/>
      <c r="J45" s="160"/>
      <c r="K45" s="160">
        <f t="shared" si="1"/>
        <v>0</v>
      </c>
      <c r="L45" s="161">
        <f t="shared" si="2"/>
        <v>0</v>
      </c>
      <c r="M45" s="160">
        <f t="shared" si="3"/>
        <v>0</v>
      </c>
      <c r="N45" s="160">
        <f t="shared" si="4"/>
        <v>0</v>
      </c>
      <c r="O45" s="160">
        <f t="shared" si="5"/>
        <v>0</v>
      </c>
      <c r="P45" s="160">
        <f t="shared" si="6"/>
        <v>0</v>
      </c>
      <c r="S45" s="162">
        <v>15.9</v>
      </c>
      <c r="T45" s="162">
        <v>0.9</v>
      </c>
    </row>
    <row r="46" spans="1:20" ht="15.75">
      <c r="A46" s="156" t="s">
        <v>539</v>
      </c>
      <c r="B46" s="156" t="s">
        <v>147</v>
      </c>
      <c r="C46" s="157" t="s">
        <v>252</v>
      </c>
      <c r="D46" s="156" t="s">
        <v>0</v>
      </c>
      <c r="E46" s="162">
        <v>2</v>
      </c>
      <c r="F46" s="158"/>
      <c r="G46" s="159"/>
      <c r="H46" s="160">
        <f t="shared" si="0"/>
        <v>0</v>
      </c>
      <c r="I46" s="160"/>
      <c r="J46" s="160"/>
      <c r="K46" s="160">
        <f t="shared" si="1"/>
        <v>0</v>
      </c>
      <c r="L46" s="161">
        <f t="shared" si="2"/>
        <v>0</v>
      </c>
      <c r="M46" s="160">
        <f t="shared" si="3"/>
        <v>0</v>
      </c>
      <c r="N46" s="160">
        <f t="shared" si="4"/>
        <v>0</v>
      </c>
      <c r="O46" s="160">
        <f t="shared" si="5"/>
        <v>0</v>
      </c>
      <c r="P46" s="160">
        <f t="shared" si="6"/>
        <v>0</v>
      </c>
      <c r="S46" s="162">
        <v>14.7</v>
      </c>
      <c r="T46" s="162">
        <v>0.9</v>
      </c>
    </row>
    <row r="47" spans="1:20" ht="15.75">
      <c r="A47" s="156" t="s">
        <v>540</v>
      </c>
      <c r="B47" s="156" t="s">
        <v>147</v>
      </c>
      <c r="C47" s="157" t="s">
        <v>253</v>
      </c>
      <c r="D47" s="156" t="s">
        <v>0</v>
      </c>
      <c r="E47" s="162">
        <v>2</v>
      </c>
      <c r="F47" s="158"/>
      <c r="G47" s="159"/>
      <c r="H47" s="160">
        <f t="shared" si="0"/>
        <v>0</v>
      </c>
      <c r="I47" s="160"/>
      <c r="J47" s="160"/>
      <c r="K47" s="160">
        <f t="shared" si="1"/>
        <v>0</v>
      </c>
      <c r="L47" s="161">
        <f t="shared" si="2"/>
        <v>0</v>
      </c>
      <c r="M47" s="160">
        <f t="shared" si="3"/>
        <v>0</v>
      </c>
      <c r="N47" s="160">
        <f t="shared" si="4"/>
        <v>0</v>
      </c>
      <c r="O47" s="160">
        <f t="shared" si="5"/>
        <v>0</v>
      </c>
      <c r="P47" s="160">
        <f t="shared" si="6"/>
        <v>0</v>
      </c>
      <c r="S47" s="162">
        <v>14.7</v>
      </c>
      <c r="T47" s="162">
        <v>0.9</v>
      </c>
    </row>
    <row r="48" spans="1:20" ht="15.75">
      <c r="A48" s="156" t="s">
        <v>541</v>
      </c>
      <c r="B48" s="156"/>
      <c r="C48" s="157" t="s">
        <v>254</v>
      </c>
      <c r="D48" s="156" t="s">
        <v>0</v>
      </c>
      <c r="E48" s="162">
        <v>2</v>
      </c>
      <c r="F48" s="158"/>
      <c r="G48" s="159"/>
      <c r="H48" s="160">
        <f t="shared" si="0"/>
        <v>0</v>
      </c>
      <c r="I48" s="160"/>
      <c r="J48" s="160"/>
      <c r="K48" s="160">
        <f t="shared" si="1"/>
        <v>0</v>
      </c>
      <c r="L48" s="161">
        <f t="shared" si="2"/>
        <v>0</v>
      </c>
      <c r="M48" s="160">
        <f t="shared" si="3"/>
        <v>0</v>
      </c>
      <c r="N48" s="160">
        <f t="shared" si="4"/>
        <v>0</v>
      </c>
      <c r="O48" s="160">
        <f t="shared" si="5"/>
        <v>0</v>
      </c>
      <c r="P48" s="160">
        <f t="shared" si="6"/>
        <v>0</v>
      </c>
      <c r="S48" s="162"/>
      <c r="T48" s="162"/>
    </row>
    <row r="49" spans="1:20" ht="15.75">
      <c r="A49" s="156" t="s">
        <v>542</v>
      </c>
      <c r="B49" s="156"/>
      <c r="C49" s="157" t="s">
        <v>255</v>
      </c>
      <c r="D49" s="156" t="s">
        <v>0</v>
      </c>
      <c r="E49" s="162">
        <v>2</v>
      </c>
      <c r="F49" s="158"/>
      <c r="G49" s="159"/>
      <c r="H49" s="160">
        <f t="shared" si="0"/>
        <v>0</v>
      </c>
      <c r="I49" s="160"/>
      <c r="J49" s="160"/>
      <c r="K49" s="160">
        <f t="shared" si="1"/>
        <v>0</v>
      </c>
      <c r="L49" s="161">
        <f t="shared" si="2"/>
        <v>0</v>
      </c>
      <c r="M49" s="160">
        <f t="shared" si="3"/>
        <v>0</v>
      </c>
      <c r="N49" s="160">
        <f t="shared" si="4"/>
        <v>0</v>
      </c>
      <c r="O49" s="160">
        <f t="shared" si="5"/>
        <v>0</v>
      </c>
      <c r="P49" s="160">
        <f t="shared" si="6"/>
        <v>0</v>
      </c>
      <c r="S49" s="162"/>
      <c r="T49" s="162"/>
    </row>
    <row r="50" spans="1:20" ht="15.75">
      <c r="A50" s="156" t="s">
        <v>543</v>
      </c>
      <c r="B50" s="156"/>
      <c r="C50" s="157" t="s">
        <v>480</v>
      </c>
      <c r="D50" s="156" t="s">
        <v>0</v>
      </c>
      <c r="E50" s="162">
        <v>2</v>
      </c>
      <c r="F50" s="158"/>
      <c r="G50" s="159"/>
      <c r="H50" s="160">
        <f t="shared" si="0"/>
        <v>0</v>
      </c>
      <c r="I50" s="160"/>
      <c r="J50" s="160"/>
      <c r="K50" s="160">
        <f t="shared" si="1"/>
        <v>0</v>
      </c>
      <c r="L50" s="161">
        <f t="shared" si="2"/>
        <v>0</v>
      </c>
      <c r="M50" s="160">
        <f t="shared" si="3"/>
        <v>0</v>
      </c>
      <c r="N50" s="160">
        <f t="shared" si="4"/>
        <v>0</v>
      </c>
      <c r="O50" s="160">
        <f t="shared" si="5"/>
        <v>0</v>
      </c>
      <c r="P50" s="160">
        <f t="shared" si="6"/>
        <v>0</v>
      </c>
      <c r="S50" s="162"/>
      <c r="T50" s="162"/>
    </row>
    <row r="51" spans="1:20" ht="15.75">
      <c r="A51" s="156" t="s">
        <v>544</v>
      </c>
      <c r="B51" s="156"/>
      <c r="C51" s="157" t="s">
        <v>256</v>
      </c>
      <c r="D51" s="156" t="s">
        <v>0</v>
      </c>
      <c r="E51" s="162">
        <v>6</v>
      </c>
      <c r="F51" s="158"/>
      <c r="G51" s="159"/>
      <c r="H51" s="160">
        <f t="shared" si="0"/>
        <v>0</v>
      </c>
      <c r="I51" s="160"/>
      <c r="J51" s="160"/>
      <c r="K51" s="160">
        <f t="shared" si="1"/>
        <v>0</v>
      </c>
      <c r="L51" s="161">
        <f t="shared" si="2"/>
        <v>0</v>
      </c>
      <c r="M51" s="160">
        <f t="shared" si="3"/>
        <v>0</v>
      </c>
      <c r="N51" s="160">
        <f t="shared" si="4"/>
        <v>0</v>
      </c>
      <c r="O51" s="160">
        <f t="shared" si="5"/>
        <v>0</v>
      </c>
      <c r="P51" s="160">
        <f t="shared" si="6"/>
        <v>0</v>
      </c>
      <c r="S51" s="162"/>
      <c r="T51" s="162"/>
    </row>
    <row r="52" spans="1:20" ht="15.75">
      <c r="A52" s="156" t="s">
        <v>545</v>
      </c>
      <c r="B52" s="156"/>
      <c r="C52" s="157" t="s">
        <v>481</v>
      </c>
      <c r="D52" s="156" t="s">
        <v>0</v>
      </c>
      <c r="E52" s="162">
        <v>2</v>
      </c>
      <c r="F52" s="158"/>
      <c r="G52" s="159"/>
      <c r="H52" s="160">
        <f t="shared" si="0"/>
        <v>0</v>
      </c>
      <c r="I52" s="160"/>
      <c r="J52" s="160"/>
      <c r="K52" s="160">
        <f t="shared" si="1"/>
        <v>0</v>
      </c>
      <c r="L52" s="161">
        <f t="shared" si="2"/>
        <v>0</v>
      </c>
      <c r="M52" s="160">
        <f t="shared" si="3"/>
        <v>0</v>
      </c>
      <c r="N52" s="160">
        <f t="shared" si="4"/>
        <v>0</v>
      </c>
      <c r="O52" s="160">
        <f t="shared" si="5"/>
        <v>0</v>
      </c>
      <c r="P52" s="160">
        <f t="shared" si="6"/>
        <v>0</v>
      </c>
      <c r="S52" s="162"/>
      <c r="T52" s="162"/>
    </row>
    <row r="53" spans="1:20" ht="15.75">
      <c r="A53" s="156" t="s">
        <v>546</v>
      </c>
      <c r="B53" s="156"/>
      <c r="C53" s="157" t="s">
        <v>482</v>
      </c>
      <c r="D53" s="156" t="s">
        <v>0</v>
      </c>
      <c r="E53" s="162">
        <v>2</v>
      </c>
      <c r="F53" s="158"/>
      <c r="G53" s="159"/>
      <c r="H53" s="160">
        <f t="shared" si="0"/>
        <v>0</v>
      </c>
      <c r="I53" s="160"/>
      <c r="J53" s="160"/>
      <c r="K53" s="160">
        <f t="shared" si="1"/>
        <v>0</v>
      </c>
      <c r="L53" s="161">
        <f t="shared" si="2"/>
        <v>0</v>
      </c>
      <c r="M53" s="160">
        <f t="shared" si="3"/>
        <v>0</v>
      </c>
      <c r="N53" s="160">
        <f t="shared" si="4"/>
        <v>0</v>
      </c>
      <c r="O53" s="160">
        <f t="shared" si="5"/>
        <v>0</v>
      </c>
      <c r="P53" s="160">
        <f t="shared" si="6"/>
        <v>0</v>
      </c>
      <c r="S53" s="162"/>
      <c r="T53" s="162"/>
    </row>
    <row r="54" spans="1:20" ht="15.75">
      <c r="A54" s="156" t="s">
        <v>547</v>
      </c>
      <c r="B54" s="156"/>
      <c r="C54" s="157" t="s">
        <v>484</v>
      </c>
      <c r="D54" s="156" t="s">
        <v>0</v>
      </c>
      <c r="E54" s="162">
        <v>6</v>
      </c>
      <c r="F54" s="158"/>
      <c r="G54" s="159"/>
      <c r="H54" s="160">
        <f t="shared" si="0"/>
        <v>0</v>
      </c>
      <c r="I54" s="160"/>
      <c r="J54" s="160"/>
      <c r="K54" s="160">
        <f t="shared" si="1"/>
        <v>0</v>
      </c>
      <c r="L54" s="161">
        <f t="shared" si="2"/>
        <v>0</v>
      </c>
      <c r="M54" s="160">
        <f t="shared" si="3"/>
        <v>0</v>
      </c>
      <c r="N54" s="160">
        <f t="shared" si="4"/>
        <v>0</v>
      </c>
      <c r="O54" s="160">
        <f t="shared" si="5"/>
        <v>0</v>
      </c>
      <c r="P54" s="160">
        <f t="shared" si="6"/>
        <v>0</v>
      </c>
      <c r="S54" s="162"/>
      <c r="T54" s="162"/>
    </row>
    <row r="55" spans="1:20" ht="15.75">
      <c r="A55" s="156" t="s">
        <v>548</v>
      </c>
      <c r="B55" s="156"/>
      <c r="C55" s="157" t="s">
        <v>483</v>
      </c>
      <c r="D55" s="156" t="s">
        <v>0</v>
      </c>
      <c r="E55" s="162">
        <v>2</v>
      </c>
      <c r="F55" s="158"/>
      <c r="G55" s="159"/>
      <c r="H55" s="160">
        <f t="shared" si="0"/>
        <v>0</v>
      </c>
      <c r="I55" s="160"/>
      <c r="J55" s="160"/>
      <c r="K55" s="160">
        <f t="shared" si="1"/>
        <v>0</v>
      </c>
      <c r="L55" s="161">
        <f t="shared" si="2"/>
        <v>0</v>
      </c>
      <c r="M55" s="160">
        <f t="shared" si="3"/>
        <v>0</v>
      </c>
      <c r="N55" s="160">
        <f t="shared" si="4"/>
        <v>0</v>
      </c>
      <c r="O55" s="160">
        <f t="shared" si="5"/>
        <v>0</v>
      </c>
      <c r="P55" s="160">
        <f t="shared" si="6"/>
        <v>0</v>
      </c>
      <c r="S55" s="162"/>
      <c r="T55" s="162"/>
    </row>
    <row r="56" spans="1:20" ht="15.75">
      <c r="A56" s="156" t="s">
        <v>549</v>
      </c>
      <c r="B56" s="156"/>
      <c r="C56" s="157" t="s">
        <v>257</v>
      </c>
      <c r="D56" s="156" t="s">
        <v>0</v>
      </c>
      <c r="E56" s="162">
        <v>2</v>
      </c>
      <c r="F56" s="158"/>
      <c r="G56" s="159"/>
      <c r="H56" s="160">
        <f t="shared" si="0"/>
        <v>0</v>
      </c>
      <c r="I56" s="160"/>
      <c r="J56" s="160"/>
      <c r="K56" s="160">
        <f t="shared" si="1"/>
        <v>0</v>
      </c>
      <c r="L56" s="161">
        <f t="shared" si="2"/>
        <v>0</v>
      </c>
      <c r="M56" s="160">
        <f t="shared" si="3"/>
        <v>0</v>
      </c>
      <c r="N56" s="160">
        <f t="shared" si="4"/>
        <v>0</v>
      </c>
      <c r="O56" s="160">
        <f t="shared" si="5"/>
        <v>0</v>
      </c>
      <c r="P56" s="160">
        <f t="shared" si="6"/>
        <v>0</v>
      </c>
      <c r="S56" s="162"/>
      <c r="T56" s="162"/>
    </row>
    <row r="57" spans="1:20" ht="15.75">
      <c r="A57" s="156" t="s">
        <v>550</v>
      </c>
      <c r="B57" s="156"/>
      <c r="C57" s="157" t="s">
        <v>473</v>
      </c>
      <c r="D57" s="156" t="s">
        <v>0</v>
      </c>
      <c r="E57" s="162">
        <v>10</v>
      </c>
      <c r="F57" s="158"/>
      <c r="G57" s="159"/>
      <c r="H57" s="160">
        <f t="shared" si="0"/>
        <v>0</v>
      </c>
      <c r="I57" s="160"/>
      <c r="J57" s="160"/>
      <c r="K57" s="160">
        <f t="shared" si="1"/>
        <v>0</v>
      </c>
      <c r="L57" s="161">
        <f t="shared" si="2"/>
        <v>0</v>
      </c>
      <c r="M57" s="160">
        <f t="shared" si="3"/>
        <v>0</v>
      </c>
      <c r="N57" s="160">
        <f t="shared" si="4"/>
        <v>0</v>
      </c>
      <c r="O57" s="160">
        <f t="shared" si="5"/>
        <v>0</v>
      </c>
      <c r="P57" s="160">
        <f t="shared" si="6"/>
        <v>0</v>
      </c>
      <c r="S57" s="162"/>
      <c r="T57" s="162"/>
    </row>
    <row r="58" spans="1:20" ht="15.75">
      <c r="A58" s="156" t="s">
        <v>551</v>
      </c>
      <c r="B58" s="156"/>
      <c r="C58" s="157" t="s">
        <v>485</v>
      </c>
      <c r="D58" s="156" t="s">
        <v>0</v>
      </c>
      <c r="E58" s="162">
        <v>6</v>
      </c>
      <c r="F58" s="158"/>
      <c r="G58" s="159"/>
      <c r="H58" s="160">
        <f t="shared" si="0"/>
        <v>0</v>
      </c>
      <c r="I58" s="160"/>
      <c r="J58" s="160"/>
      <c r="K58" s="160">
        <f t="shared" si="1"/>
        <v>0</v>
      </c>
      <c r="L58" s="161">
        <f t="shared" si="2"/>
        <v>0</v>
      </c>
      <c r="M58" s="160">
        <f t="shared" si="3"/>
        <v>0</v>
      </c>
      <c r="N58" s="160">
        <f t="shared" si="4"/>
        <v>0</v>
      </c>
      <c r="O58" s="160">
        <f t="shared" si="5"/>
        <v>0</v>
      </c>
      <c r="P58" s="160">
        <f t="shared" si="6"/>
        <v>0</v>
      </c>
      <c r="S58" s="162"/>
      <c r="T58" s="162"/>
    </row>
    <row r="59" spans="1:20" ht="15.75">
      <c r="A59" s="156" t="s">
        <v>552</v>
      </c>
      <c r="B59" s="156"/>
      <c r="C59" s="157" t="s">
        <v>486</v>
      </c>
      <c r="D59" s="156" t="s">
        <v>0</v>
      </c>
      <c r="E59" s="162">
        <v>2</v>
      </c>
      <c r="F59" s="158"/>
      <c r="G59" s="159"/>
      <c r="H59" s="160">
        <f t="shared" si="0"/>
        <v>0</v>
      </c>
      <c r="I59" s="160"/>
      <c r="J59" s="160"/>
      <c r="K59" s="160">
        <f t="shared" si="1"/>
        <v>0</v>
      </c>
      <c r="L59" s="161">
        <f t="shared" si="2"/>
        <v>0</v>
      </c>
      <c r="M59" s="160">
        <f t="shared" si="3"/>
        <v>0</v>
      </c>
      <c r="N59" s="160">
        <f t="shared" si="4"/>
        <v>0</v>
      </c>
      <c r="O59" s="160">
        <f t="shared" si="5"/>
        <v>0</v>
      </c>
      <c r="P59" s="160">
        <f t="shared" si="6"/>
        <v>0</v>
      </c>
      <c r="S59" s="162"/>
      <c r="T59" s="162"/>
    </row>
    <row r="60" spans="1:20" ht="15.75">
      <c r="A60" s="156" t="s">
        <v>524</v>
      </c>
      <c r="B60" s="156"/>
      <c r="C60" s="157" t="s">
        <v>474</v>
      </c>
      <c r="D60" s="156" t="s">
        <v>0</v>
      </c>
      <c r="E60" s="162">
        <v>2</v>
      </c>
      <c r="F60" s="158"/>
      <c r="G60" s="159"/>
      <c r="H60" s="160">
        <f t="shared" si="0"/>
        <v>0</v>
      </c>
      <c r="I60" s="160"/>
      <c r="J60" s="160"/>
      <c r="K60" s="160">
        <f t="shared" si="1"/>
        <v>0</v>
      </c>
      <c r="L60" s="161">
        <f t="shared" si="2"/>
        <v>0</v>
      </c>
      <c r="M60" s="160">
        <f t="shared" si="3"/>
        <v>0</v>
      </c>
      <c r="N60" s="160">
        <f t="shared" si="4"/>
        <v>0</v>
      </c>
      <c r="O60" s="160">
        <f t="shared" si="5"/>
        <v>0</v>
      </c>
      <c r="P60" s="160">
        <f t="shared" si="6"/>
        <v>0</v>
      </c>
      <c r="S60" s="162"/>
      <c r="T60" s="162"/>
    </row>
    <row r="61" spans="1:20" ht="15.75">
      <c r="A61" s="156" t="s">
        <v>553</v>
      </c>
      <c r="B61" s="156"/>
      <c r="C61" s="157" t="s">
        <v>472</v>
      </c>
      <c r="D61" s="156" t="s">
        <v>0</v>
      </c>
      <c r="E61" s="162">
        <v>2</v>
      </c>
      <c r="F61" s="158"/>
      <c r="G61" s="159"/>
      <c r="H61" s="160">
        <f t="shared" si="0"/>
        <v>0</v>
      </c>
      <c r="I61" s="160"/>
      <c r="J61" s="160"/>
      <c r="K61" s="160">
        <f t="shared" si="1"/>
        <v>0</v>
      </c>
      <c r="L61" s="161">
        <f t="shared" si="2"/>
        <v>0</v>
      </c>
      <c r="M61" s="160">
        <f t="shared" si="3"/>
        <v>0</v>
      </c>
      <c r="N61" s="160">
        <f t="shared" si="4"/>
        <v>0</v>
      </c>
      <c r="O61" s="160">
        <f t="shared" si="5"/>
        <v>0</v>
      </c>
      <c r="P61" s="160">
        <f t="shared" si="6"/>
        <v>0</v>
      </c>
      <c r="S61" s="162"/>
      <c r="T61" s="162"/>
    </row>
    <row r="62" spans="1:20" ht="15.75">
      <c r="A62" s="156" t="s">
        <v>554</v>
      </c>
      <c r="B62" s="156"/>
      <c r="C62" s="157" t="s">
        <v>487</v>
      </c>
      <c r="D62" s="156" t="s">
        <v>0</v>
      </c>
      <c r="E62" s="162">
        <v>14</v>
      </c>
      <c r="F62" s="158"/>
      <c r="G62" s="159"/>
      <c r="H62" s="160">
        <f t="shared" si="0"/>
        <v>0</v>
      </c>
      <c r="I62" s="160"/>
      <c r="J62" s="160"/>
      <c r="K62" s="160">
        <f t="shared" si="1"/>
        <v>0</v>
      </c>
      <c r="L62" s="161">
        <f t="shared" si="2"/>
        <v>0</v>
      </c>
      <c r="M62" s="160">
        <f t="shared" si="3"/>
        <v>0</v>
      </c>
      <c r="N62" s="160">
        <f t="shared" si="4"/>
        <v>0</v>
      </c>
      <c r="O62" s="160">
        <f t="shared" si="5"/>
        <v>0</v>
      </c>
      <c r="P62" s="160">
        <f t="shared" si="6"/>
        <v>0</v>
      </c>
      <c r="S62" s="162"/>
      <c r="T62" s="162"/>
    </row>
    <row r="63" spans="1:20" ht="15.75">
      <c r="A63" s="156" t="s">
        <v>555</v>
      </c>
      <c r="B63" s="156"/>
      <c r="C63" s="157" t="s">
        <v>196</v>
      </c>
      <c r="D63" s="156" t="s">
        <v>0</v>
      </c>
      <c r="E63" s="162">
        <v>2</v>
      </c>
      <c r="F63" s="158"/>
      <c r="G63" s="159"/>
      <c r="H63" s="160">
        <f t="shared" si="0"/>
        <v>0</v>
      </c>
      <c r="I63" s="160"/>
      <c r="J63" s="160"/>
      <c r="K63" s="160">
        <f t="shared" si="1"/>
        <v>0</v>
      </c>
      <c r="L63" s="161">
        <f t="shared" si="2"/>
        <v>0</v>
      </c>
      <c r="M63" s="160">
        <f t="shared" si="3"/>
        <v>0</v>
      </c>
      <c r="N63" s="160">
        <f t="shared" si="4"/>
        <v>0</v>
      </c>
      <c r="O63" s="160">
        <f t="shared" si="5"/>
        <v>0</v>
      </c>
      <c r="P63" s="160">
        <f t="shared" si="6"/>
        <v>0</v>
      </c>
      <c r="S63" s="162"/>
      <c r="T63" s="162"/>
    </row>
    <row r="64" spans="1:20" ht="15.75">
      <c r="A64" s="156"/>
      <c r="B64" s="156"/>
      <c r="C64" s="157" t="s">
        <v>488</v>
      </c>
      <c r="D64" s="156"/>
      <c r="E64" s="162"/>
      <c r="F64" s="158"/>
      <c r="G64" s="159"/>
      <c r="H64" s="160"/>
      <c r="I64" s="160"/>
      <c r="J64" s="160"/>
      <c r="K64" s="160"/>
      <c r="L64" s="161"/>
      <c r="M64" s="160"/>
      <c r="N64" s="160"/>
      <c r="O64" s="160"/>
      <c r="P64" s="160"/>
      <c r="S64" s="162"/>
      <c r="T64" s="162"/>
    </row>
    <row r="65" spans="1:20" ht="15.75">
      <c r="A65" s="156" t="s">
        <v>556</v>
      </c>
      <c r="B65" s="156"/>
      <c r="C65" s="157" t="s">
        <v>201</v>
      </c>
      <c r="D65" s="156" t="s">
        <v>0</v>
      </c>
      <c r="E65" s="162">
        <v>2</v>
      </c>
      <c r="F65" s="158"/>
      <c r="G65" s="159"/>
      <c r="H65" s="160">
        <f>G65*F65</f>
        <v>0</v>
      </c>
      <c r="I65" s="160"/>
      <c r="J65" s="160"/>
      <c r="K65" s="160">
        <f>J65+I65+H65</f>
        <v>0</v>
      </c>
      <c r="L65" s="161">
        <f>F65*E65</f>
        <v>0</v>
      </c>
      <c r="M65" s="160">
        <f>H65*E65</f>
        <v>0</v>
      </c>
      <c r="N65" s="160">
        <f>I65*E65</f>
        <v>0</v>
      </c>
      <c r="O65" s="160">
        <f>J65*E65</f>
        <v>0</v>
      </c>
      <c r="P65" s="160">
        <f>O65+N65+M65</f>
        <v>0</v>
      </c>
      <c r="S65" s="162"/>
      <c r="T65" s="162"/>
    </row>
    <row r="66" spans="1:20" ht="15.75">
      <c r="A66" s="156"/>
      <c r="B66" s="156"/>
      <c r="C66" s="157" t="s">
        <v>489</v>
      </c>
      <c r="D66" s="156"/>
      <c r="E66" s="162"/>
      <c r="F66" s="158"/>
      <c r="G66" s="159"/>
      <c r="H66" s="160"/>
      <c r="I66" s="160"/>
      <c r="J66" s="160"/>
      <c r="K66" s="160"/>
      <c r="L66" s="161"/>
      <c r="M66" s="160"/>
      <c r="N66" s="160"/>
      <c r="O66" s="160"/>
      <c r="P66" s="160"/>
      <c r="S66" s="162"/>
      <c r="T66" s="162"/>
    </row>
    <row r="67" spans="1:20" ht="15.75">
      <c r="A67" s="156" t="s">
        <v>557</v>
      </c>
      <c r="B67" s="156"/>
      <c r="C67" s="157" t="s">
        <v>200</v>
      </c>
      <c r="D67" s="156" t="s">
        <v>0</v>
      </c>
      <c r="E67" s="162">
        <v>2</v>
      </c>
      <c r="F67" s="158"/>
      <c r="G67" s="159"/>
      <c r="H67" s="160">
        <f>G67*F67</f>
        <v>0</v>
      </c>
      <c r="I67" s="160"/>
      <c r="J67" s="160"/>
      <c r="K67" s="160">
        <f>J67+I67+H67</f>
        <v>0</v>
      </c>
      <c r="L67" s="161">
        <f>F67*E67</f>
        <v>0</v>
      </c>
      <c r="M67" s="160">
        <f>H67*E67</f>
        <v>0</v>
      </c>
      <c r="N67" s="160">
        <f>I67*E67</f>
        <v>0</v>
      </c>
      <c r="O67" s="160">
        <f>J67*E67</f>
        <v>0</v>
      </c>
      <c r="P67" s="160">
        <f>O67+N67+M67</f>
        <v>0</v>
      </c>
      <c r="S67" s="162"/>
      <c r="T67" s="162"/>
    </row>
    <row r="68" spans="1:20" ht="15.75">
      <c r="A68" s="156"/>
      <c r="B68" s="156"/>
      <c r="C68" s="157" t="s">
        <v>489</v>
      </c>
      <c r="D68" s="156"/>
      <c r="E68" s="162"/>
      <c r="F68" s="158"/>
      <c r="G68" s="159"/>
      <c r="H68" s="160"/>
      <c r="I68" s="160"/>
      <c r="J68" s="160"/>
      <c r="K68" s="160"/>
      <c r="L68" s="161"/>
      <c r="M68" s="160"/>
      <c r="N68" s="160"/>
      <c r="O68" s="160"/>
      <c r="P68" s="160"/>
      <c r="S68" s="162"/>
      <c r="T68" s="162"/>
    </row>
    <row r="69" spans="1:20" ht="15.75">
      <c r="A69" s="156" t="s">
        <v>558</v>
      </c>
      <c r="B69" s="156"/>
      <c r="C69" s="157" t="s">
        <v>199</v>
      </c>
      <c r="D69" s="156" t="s">
        <v>0</v>
      </c>
      <c r="E69" s="162">
        <v>2</v>
      </c>
      <c r="F69" s="158"/>
      <c r="G69" s="159"/>
      <c r="H69" s="160">
        <f>G69*F69</f>
        <v>0</v>
      </c>
      <c r="I69" s="160"/>
      <c r="J69" s="160"/>
      <c r="K69" s="160">
        <f>J69+I69+H69</f>
        <v>0</v>
      </c>
      <c r="L69" s="161">
        <f>F69*E69</f>
        <v>0</v>
      </c>
      <c r="M69" s="160">
        <f>H69*E69</f>
        <v>0</v>
      </c>
      <c r="N69" s="160">
        <f>I69*E69</f>
        <v>0</v>
      </c>
      <c r="O69" s="160">
        <f>J69*E69</f>
        <v>0</v>
      </c>
      <c r="P69" s="160">
        <f>O69+N69+M69</f>
        <v>0</v>
      </c>
      <c r="S69" s="162"/>
      <c r="T69" s="162"/>
    </row>
    <row r="70" spans="1:20" ht="15.75">
      <c r="A70" s="156"/>
      <c r="B70" s="156"/>
      <c r="C70" s="157" t="s">
        <v>179</v>
      </c>
      <c r="D70" s="156"/>
      <c r="E70" s="162"/>
      <c r="F70" s="158"/>
      <c r="G70" s="159"/>
      <c r="H70" s="160"/>
      <c r="I70" s="160"/>
      <c r="J70" s="160"/>
      <c r="K70" s="160"/>
      <c r="L70" s="161"/>
      <c r="M70" s="160"/>
      <c r="N70" s="160"/>
      <c r="O70" s="160"/>
      <c r="P70" s="160"/>
      <c r="S70" s="162"/>
      <c r="T70" s="162"/>
    </row>
    <row r="71" spans="1:20" ht="15.75">
      <c r="A71" s="156" t="s">
        <v>559</v>
      </c>
      <c r="B71" s="156"/>
      <c r="C71" s="157" t="s">
        <v>198</v>
      </c>
      <c r="D71" s="156" t="s">
        <v>0</v>
      </c>
      <c r="E71" s="162">
        <v>2</v>
      </c>
      <c r="F71" s="158"/>
      <c r="G71" s="159"/>
      <c r="H71" s="160">
        <f>G71*F71</f>
        <v>0</v>
      </c>
      <c r="I71" s="160"/>
      <c r="J71" s="160"/>
      <c r="K71" s="160">
        <f>J71+I71+H71</f>
        <v>0</v>
      </c>
      <c r="L71" s="161">
        <f>F71*E71</f>
        <v>0</v>
      </c>
      <c r="M71" s="160">
        <f>H71*E71</f>
        <v>0</v>
      </c>
      <c r="N71" s="160">
        <f>I71*E71</f>
        <v>0</v>
      </c>
      <c r="O71" s="160">
        <f>J71*E71</f>
        <v>0</v>
      </c>
      <c r="P71" s="160">
        <f>O71+N71+M71</f>
        <v>0</v>
      </c>
      <c r="S71" s="162"/>
      <c r="T71" s="162"/>
    </row>
    <row r="72" spans="1:20" ht="15.75">
      <c r="A72" s="156"/>
      <c r="B72" s="156"/>
      <c r="C72" s="157" t="s">
        <v>180</v>
      </c>
      <c r="D72" s="156"/>
      <c r="E72" s="162"/>
      <c r="F72" s="158"/>
      <c r="G72" s="159"/>
      <c r="H72" s="160"/>
      <c r="I72" s="160"/>
      <c r="J72" s="160"/>
      <c r="K72" s="160"/>
      <c r="L72" s="161"/>
      <c r="M72" s="160"/>
      <c r="N72" s="160"/>
      <c r="O72" s="160"/>
      <c r="P72" s="160"/>
      <c r="S72" s="162"/>
      <c r="T72" s="162"/>
    </row>
    <row r="73" spans="1:20" ht="15.75">
      <c r="A73" s="156" t="s">
        <v>560</v>
      </c>
      <c r="B73" s="156"/>
      <c r="C73" s="157" t="s">
        <v>198</v>
      </c>
      <c r="D73" s="156" t="s">
        <v>0</v>
      </c>
      <c r="E73" s="162">
        <v>2</v>
      </c>
      <c r="F73" s="158"/>
      <c r="G73" s="159"/>
      <c r="H73" s="160">
        <f>G73*F73</f>
        <v>0</v>
      </c>
      <c r="I73" s="160"/>
      <c r="J73" s="160"/>
      <c r="K73" s="160">
        <f>J73+I73+H73</f>
        <v>0</v>
      </c>
      <c r="L73" s="161">
        <f>F73*E73</f>
        <v>0</v>
      </c>
      <c r="M73" s="160">
        <f>H73*E73</f>
        <v>0</v>
      </c>
      <c r="N73" s="160">
        <f>I73*E73</f>
        <v>0</v>
      </c>
      <c r="O73" s="160">
        <f>J73*E73</f>
        <v>0</v>
      </c>
      <c r="P73" s="160">
        <f>O73+N73+M73</f>
        <v>0</v>
      </c>
      <c r="S73" s="162"/>
      <c r="T73" s="162"/>
    </row>
    <row r="74" spans="1:20" ht="15.75">
      <c r="A74" s="156"/>
      <c r="B74" s="156"/>
      <c r="C74" s="157" t="s">
        <v>178</v>
      </c>
      <c r="D74" s="156"/>
      <c r="E74" s="162"/>
      <c r="F74" s="158"/>
      <c r="G74" s="159"/>
      <c r="H74" s="160"/>
      <c r="I74" s="160"/>
      <c r="J74" s="160"/>
      <c r="K74" s="160"/>
      <c r="L74" s="161"/>
      <c r="M74" s="160"/>
      <c r="N74" s="160"/>
      <c r="O74" s="160"/>
      <c r="P74" s="160"/>
      <c r="S74" s="162"/>
      <c r="T74" s="162"/>
    </row>
    <row r="75" spans="1:20" ht="15.75">
      <c r="A75" s="156" t="s">
        <v>561</v>
      </c>
      <c r="B75" s="156"/>
      <c r="C75" s="157" t="s">
        <v>202</v>
      </c>
      <c r="D75" s="156" t="s">
        <v>0</v>
      </c>
      <c r="E75" s="162">
        <v>2</v>
      </c>
      <c r="F75" s="158"/>
      <c r="G75" s="159"/>
      <c r="H75" s="160">
        <f>G75*F75</f>
        <v>0</v>
      </c>
      <c r="I75" s="160"/>
      <c r="J75" s="160"/>
      <c r="K75" s="160">
        <f>J75+I75+H75</f>
        <v>0</v>
      </c>
      <c r="L75" s="161">
        <f>F75*E75</f>
        <v>0</v>
      </c>
      <c r="M75" s="160">
        <f>H75*E75</f>
        <v>0</v>
      </c>
      <c r="N75" s="160">
        <f>I75*E75</f>
        <v>0</v>
      </c>
      <c r="O75" s="160">
        <f>J75*E75</f>
        <v>0</v>
      </c>
      <c r="P75" s="160">
        <f>O75+N75+M75</f>
        <v>0</v>
      </c>
      <c r="S75" s="162"/>
      <c r="T75" s="162"/>
    </row>
    <row r="76" spans="1:20" ht="15.75">
      <c r="A76" s="156"/>
      <c r="B76" s="156"/>
      <c r="C76" s="157" t="s">
        <v>181</v>
      </c>
      <c r="D76" s="156"/>
      <c r="E76" s="162"/>
      <c r="F76" s="158"/>
      <c r="G76" s="159"/>
      <c r="H76" s="160"/>
      <c r="I76" s="160"/>
      <c r="J76" s="160"/>
      <c r="K76" s="160"/>
      <c r="L76" s="161"/>
      <c r="M76" s="160"/>
      <c r="N76" s="160"/>
      <c r="O76" s="160"/>
      <c r="P76" s="160"/>
      <c r="S76" s="162"/>
      <c r="T76" s="162"/>
    </row>
    <row r="77" spans="1:20" ht="15.75">
      <c r="A77" s="156" t="s">
        <v>562</v>
      </c>
      <c r="B77" s="156"/>
      <c r="C77" s="157" t="s">
        <v>490</v>
      </c>
      <c r="D77" s="156" t="s">
        <v>0</v>
      </c>
      <c r="E77" s="162">
        <v>2</v>
      </c>
      <c r="F77" s="158"/>
      <c r="G77" s="159"/>
      <c r="H77" s="160">
        <f>G77*F77</f>
        <v>0</v>
      </c>
      <c r="I77" s="160"/>
      <c r="J77" s="160"/>
      <c r="K77" s="160">
        <f>J77+I77+H77</f>
        <v>0</v>
      </c>
      <c r="L77" s="161">
        <f>F77*E77</f>
        <v>0</v>
      </c>
      <c r="M77" s="160">
        <f>H77*E77</f>
        <v>0</v>
      </c>
      <c r="N77" s="160">
        <f>I77*E77</f>
        <v>0</v>
      </c>
      <c r="O77" s="160">
        <f>J77*E77</f>
        <v>0</v>
      </c>
      <c r="P77" s="160">
        <f>O77+N77+M77</f>
        <v>0</v>
      </c>
      <c r="S77" s="162"/>
      <c r="T77" s="162"/>
    </row>
    <row r="78" spans="1:20" ht="15.75">
      <c r="A78" s="156"/>
      <c r="B78" s="156"/>
      <c r="C78" s="157" t="s">
        <v>181</v>
      </c>
      <c r="D78" s="156"/>
      <c r="E78" s="162"/>
      <c r="F78" s="158"/>
      <c r="G78" s="159"/>
      <c r="H78" s="160"/>
      <c r="I78" s="160"/>
      <c r="J78" s="160"/>
      <c r="K78" s="160"/>
      <c r="L78" s="161"/>
      <c r="M78" s="160"/>
      <c r="N78" s="160"/>
      <c r="O78" s="160"/>
      <c r="P78" s="160"/>
      <c r="S78" s="162"/>
      <c r="T78" s="162"/>
    </row>
    <row r="79" spans="1:20" ht="14.25" customHeight="1">
      <c r="A79" s="156" t="s">
        <v>563</v>
      </c>
      <c r="B79" s="156" t="s">
        <v>147</v>
      </c>
      <c r="C79" s="157" t="s">
        <v>151</v>
      </c>
      <c r="D79" s="156" t="s">
        <v>0</v>
      </c>
      <c r="E79" s="162">
        <v>2</v>
      </c>
      <c r="F79" s="158"/>
      <c r="G79" s="159"/>
      <c r="H79" s="160">
        <f>G79*F79</f>
        <v>0</v>
      </c>
      <c r="I79" s="160"/>
      <c r="J79" s="160"/>
      <c r="K79" s="160">
        <f>J79+I79+H79</f>
        <v>0</v>
      </c>
      <c r="L79" s="161">
        <f>F79*E79</f>
        <v>0</v>
      </c>
      <c r="M79" s="160">
        <f>H79*E79</f>
        <v>0</v>
      </c>
      <c r="N79" s="160">
        <f>I79*E79</f>
        <v>0</v>
      </c>
      <c r="O79" s="160">
        <f>J79*E79</f>
        <v>0</v>
      </c>
      <c r="P79" s="160">
        <f>O79+N79+M79</f>
        <v>0</v>
      </c>
      <c r="S79" s="162">
        <v>81.7</v>
      </c>
      <c r="T79" s="162">
        <v>1</v>
      </c>
    </row>
    <row r="80" spans="1:20" ht="14.25" customHeight="1">
      <c r="A80" s="156"/>
      <c r="B80" s="156"/>
      <c r="C80" s="157" t="s">
        <v>197</v>
      </c>
      <c r="D80" s="156"/>
      <c r="E80" s="162"/>
      <c r="F80" s="158"/>
      <c r="G80" s="159"/>
      <c r="H80" s="160"/>
      <c r="I80" s="160"/>
      <c r="J80" s="160"/>
      <c r="K80" s="160"/>
      <c r="L80" s="161"/>
      <c r="M80" s="160"/>
      <c r="N80" s="160"/>
      <c r="O80" s="160"/>
      <c r="P80" s="160"/>
      <c r="S80" s="162"/>
      <c r="T80" s="162"/>
    </row>
    <row r="81" spans="1:20" ht="31.5" customHeight="1">
      <c r="A81" s="156" t="s">
        <v>564</v>
      </c>
      <c r="B81" s="156" t="s">
        <v>147</v>
      </c>
      <c r="C81" s="167" t="s">
        <v>491</v>
      </c>
      <c r="D81" s="156" t="s">
        <v>0</v>
      </c>
      <c r="E81" s="162">
        <v>2</v>
      </c>
      <c r="F81" s="158"/>
      <c r="G81" s="159"/>
      <c r="H81" s="160">
        <f aca="true" t="shared" si="7" ref="H81:H86">G81*F81</f>
        <v>0</v>
      </c>
      <c r="I81" s="160"/>
      <c r="J81" s="160"/>
      <c r="K81" s="160">
        <f aca="true" t="shared" si="8" ref="K81:K86">J81+I81+H81</f>
        <v>0</v>
      </c>
      <c r="L81" s="161">
        <f aca="true" t="shared" si="9" ref="L81:L86">F81*E81</f>
        <v>0</v>
      </c>
      <c r="M81" s="160">
        <f aca="true" t="shared" si="10" ref="M81:M86">H81*E81</f>
        <v>0</v>
      </c>
      <c r="N81" s="160">
        <f aca="true" t="shared" si="11" ref="N81:N86">I81*E81</f>
        <v>0</v>
      </c>
      <c r="O81" s="160">
        <f aca="true" t="shared" si="12" ref="O81:O86">J81*E81</f>
        <v>0</v>
      </c>
      <c r="P81" s="160">
        <f aca="true" t="shared" si="13" ref="P81:P86">O81+N81+M81</f>
        <v>0</v>
      </c>
      <c r="S81" s="162">
        <v>75.5</v>
      </c>
      <c r="T81" s="162">
        <v>1</v>
      </c>
    </row>
    <row r="82" spans="1:20" ht="29.25" customHeight="1">
      <c r="A82" s="156" t="s">
        <v>565</v>
      </c>
      <c r="B82" s="156" t="s">
        <v>147</v>
      </c>
      <c r="C82" s="167" t="s">
        <v>492</v>
      </c>
      <c r="D82" s="156" t="s">
        <v>0</v>
      </c>
      <c r="E82" s="162">
        <v>2</v>
      </c>
      <c r="F82" s="158"/>
      <c r="G82" s="159"/>
      <c r="H82" s="160">
        <f t="shared" si="7"/>
        <v>0</v>
      </c>
      <c r="I82" s="160"/>
      <c r="J82" s="160"/>
      <c r="K82" s="160">
        <f t="shared" si="8"/>
        <v>0</v>
      </c>
      <c r="L82" s="161">
        <f t="shared" si="9"/>
        <v>0</v>
      </c>
      <c r="M82" s="160">
        <f t="shared" si="10"/>
        <v>0</v>
      </c>
      <c r="N82" s="160">
        <f t="shared" si="11"/>
        <v>0</v>
      </c>
      <c r="O82" s="160">
        <f t="shared" si="12"/>
        <v>0</v>
      </c>
      <c r="P82" s="160">
        <f t="shared" si="13"/>
        <v>0</v>
      </c>
      <c r="S82" s="162">
        <v>72.7</v>
      </c>
      <c r="T82" s="162">
        <v>0.9</v>
      </c>
    </row>
    <row r="83" spans="1:20" ht="14.25" customHeight="1">
      <c r="A83" s="156" t="s">
        <v>566</v>
      </c>
      <c r="B83" s="156" t="s">
        <v>147</v>
      </c>
      <c r="C83" s="157" t="s">
        <v>493</v>
      </c>
      <c r="D83" s="156" t="s">
        <v>0</v>
      </c>
      <c r="E83" s="162">
        <v>2</v>
      </c>
      <c r="F83" s="158"/>
      <c r="G83" s="159"/>
      <c r="H83" s="160">
        <f t="shared" si="7"/>
        <v>0</v>
      </c>
      <c r="I83" s="160"/>
      <c r="J83" s="160"/>
      <c r="K83" s="160">
        <f t="shared" si="8"/>
        <v>0</v>
      </c>
      <c r="L83" s="161">
        <f t="shared" si="9"/>
        <v>0</v>
      </c>
      <c r="M83" s="160">
        <f t="shared" si="10"/>
        <v>0</v>
      </c>
      <c r="N83" s="160">
        <f t="shared" si="11"/>
        <v>0</v>
      </c>
      <c r="O83" s="160">
        <f t="shared" si="12"/>
        <v>0</v>
      </c>
      <c r="P83" s="160">
        <f t="shared" si="13"/>
        <v>0</v>
      </c>
      <c r="S83" s="162">
        <v>71.4</v>
      </c>
      <c r="T83" s="162">
        <v>0.9</v>
      </c>
    </row>
    <row r="84" spans="1:20" ht="29.25" customHeight="1">
      <c r="A84" s="156" t="s">
        <v>567</v>
      </c>
      <c r="B84" s="156"/>
      <c r="C84" s="167" t="s">
        <v>494</v>
      </c>
      <c r="D84" s="156" t="s">
        <v>0</v>
      </c>
      <c r="E84" s="162">
        <v>2</v>
      </c>
      <c r="F84" s="158"/>
      <c r="G84" s="159"/>
      <c r="H84" s="160">
        <f t="shared" si="7"/>
        <v>0</v>
      </c>
      <c r="I84" s="160"/>
      <c r="J84" s="160"/>
      <c r="K84" s="160">
        <f t="shared" si="8"/>
        <v>0</v>
      </c>
      <c r="L84" s="161">
        <f t="shared" si="9"/>
        <v>0</v>
      </c>
      <c r="M84" s="160">
        <f t="shared" si="10"/>
        <v>0</v>
      </c>
      <c r="N84" s="160">
        <f t="shared" si="11"/>
        <v>0</v>
      </c>
      <c r="O84" s="160">
        <f t="shared" si="12"/>
        <v>0</v>
      </c>
      <c r="P84" s="160">
        <f t="shared" si="13"/>
        <v>0</v>
      </c>
      <c r="S84" s="162"/>
      <c r="T84" s="162"/>
    </row>
    <row r="85" spans="1:20" ht="29.25" customHeight="1">
      <c r="A85" s="156" t="s">
        <v>568</v>
      </c>
      <c r="B85" s="156"/>
      <c r="C85" s="167" t="s">
        <v>496</v>
      </c>
      <c r="D85" s="156" t="s">
        <v>495</v>
      </c>
      <c r="E85" s="162">
        <v>12</v>
      </c>
      <c r="F85" s="158"/>
      <c r="G85" s="159"/>
      <c r="H85" s="160">
        <f t="shared" si="7"/>
        <v>0</v>
      </c>
      <c r="I85" s="160"/>
      <c r="J85" s="160"/>
      <c r="K85" s="160">
        <f t="shared" si="8"/>
        <v>0</v>
      </c>
      <c r="L85" s="161">
        <f t="shared" si="9"/>
        <v>0</v>
      </c>
      <c r="M85" s="160">
        <f t="shared" si="10"/>
        <v>0</v>
      </c>
      <c r="N85" s="160">
        <f t="shared" si="11"/>
        <v>0</v>
      </c>
      <c r="O85" s="160">
        <f t="shared" si="12"/>
        <v>0</v>
      </c>
      <c r="P85" s="160">
        <f t="shared" si="13"/>
        <v>0</v>
      </c>
      <c r="S85" s="162"/>
      <c r="T85" s="162"/>
    </row>
    <row r="86" spans="1:20" ht="15.75">
      <c r="A86" s="156" t="s">
        <v>569</v>
      </c>
      <c r="B86" s="156" t="s">
        <v>147</v>
      </c>
      <c r="C86" s="157" t="s">
        <v>203</v>
      </c>
      <c r="D86" s="156" t="s">
        <v>0</v>
      </c>
      <c r="E86" s="162">
        <v>2</v>
      </c>
      <c r="F86" s="158"/>
      <c r="G86" s="159"/>
      <c r="H86" s="160">
        <f t="shared" si="7"/>
        <v>0</v>
      </c>
      <c r="I86" s="160"/>
      <c r="J86" s="160"/>
      <c r="K86" s="160">
        <f t="shared" si="8"/>
        <v>0</v>
      </c>
      <c r="L86" s="161">
        <f t="shared" si="9"/>
        <v>0</v>
      </c>
      <c r="M86" s="160">
        <f t="shared" si="10"/>
        <v>0</v>
      </c>
      <c r="N86" s="160">
        <f t="shared" si="11"/>
        <v>0</v>
      </c>
      <c r="O86" s="160">
        <f t="shared" si="12"/>
        <v>0</v>
      </c>
      <c r="P86" s="160">
        <f t="shared" si="13"/>
        <v>0</v>
      </c>
      <c r="S86" s="162">
        <v>62.4</v>
      </c>
      <c r="T86" s="162">
        <v>0.9</v>
      </c>
    </row>
    <row r="87" spans="1:20" ht="15.75">
      <c r="A87" s="156" t="s">
        <v>570</v>
      </c>
      <c r="B87" s="156" t="s">
        <v>147</v>
      </c>
      <c r="C87" s="157" t="s">
        <v>177</v>
      </c>
      <c r="D87" s="156"/>
      <c r="E87" s="162"/>
      <c r="F87" s="158"/>
      <c r="G87" s="159"/>
      <c r="H87" s="160"/>
      <c r="I87" s="160"/>
      <c r="J87" s="160"/>
      <c r="K87" s="160"/>
      <c r="L87" s="161"/>
      <c r="M87" s="160"/>
      <c r="N87" s="160"/>
      <c r="O87" s="160"/>
      <c r="P87" s="160"/>
      <c r="S87" s="162">
        <v>62.7</v>
      </c>
      <c r="T87" s="162">
        <v>0.9</v>
      </c>
    </row>
    <row r="88" spans="1:20" ht="15.75">
      <c r="A88" s="156" t="s">
        <v>571</v>
      </c>
      <c r="B88" s="156"/>
      <c r="C88" s="157" t="s">
        <v>204</v>
      </c>
      <c r="D88" s="156" t="s">
        <v>0</v>
      </c>
      <c r="E88" s="162">
        <v>2</v>
      </c>
      <c r="F88" s="158"/>
      <c r="G88" s="159"/>
      <c r="H88" s="160">
        <f>G88*F88</f>
        <v>0</v>
      </c>
      <c r="I88" s="160"/>
      <c r="J88" s="160"/>
      <c r="K88" s="160">
        <f>J88+I88+H88</f>
        <v>0</v>
      </c>
      <c r="L88" s="161">
        <f>F88*E88</f>
        <v>0</v>
      </c>
      <c r="M88" s="160">
        <f>H88*E88</f>
        <v>0</v>
      </c>
      <c r="N88" s="160">
        <f>I88*E88</f>
        <v>0</v>
      </c>
      <c r="O88" s="160">
        <f>J88*E88</f>
        <v>0</v>
      </c>
      <c r="P88" s="160">
        <f>O88+N88+M88</f>
        <v>0</v>
      </c>
      <c r="S88" s="162"/>
      <c r="T88" s="162"/>
    </row>
    <row r="89" spans="1:20" ht="15.75">
      <c r="A89" s="156" t="s">
        <v>572</v>
      </c>
      <c r="B89" s="156" t="s">
        <v>147</v>
      </c>
      <c r="C89" s="157" t="s">
        <v>205</v>
      </c>
      <c r="D89" s="156" t="s">
        <v>0</v>
      </c>
      <c r="E89" s="162">
        <v>2</v>
      </c>
      <c r="F89" s="158"/>
      <c r="G89" s="159"/>
      <c r="H89" s="160">
        <f>G89*F89</f>
        <v>0</v>
      </c>
      <c r="I89" s="160"/>
      <c r="J89" s="160"/>
      <c r="K89" s="160">
        <f>J89+I89+H89</f>
        <v>0</v>
      </c>
      <c r="L89" s="161">
        <f>F89*E89</f>
        <v>0</v>
      </c>
      <c r="M89" s="160">
        <f>H89*E89</f>
        <v>0</v>
      </c>
      <c r="N89" s="160">
        <f>I89*E89</f>
        <v>0</v>
      </c>
      <c r="O89" s="160">
        <f>J89*E89</f>
        <v>0</v>
      </c>
      <c r="P89" s="160">
        <f>O89+N89+M89</f>
        <v>0</v>
      </c>
      <c r="S89" s="162">
        <v>62.4</v>
      </c>
      <c r="T89" s="162">
        <v>0.9</v>
      </c>
    </row>
    <row r="90" spans="1:20" ht="15.75">
      <c r="A90" s="156" t="s">
        <v>573</v>
      </c>
      <c r="B90" s="156" t="s">
        <v>147</v>
      </c>
      <c r="C90" s="157" t="s">
        <v>177</v>
      </c>
      <c r="D90" s="156"/>
      <c r="E90" s="162"/>
      <c r="F90" s="158"/>
      <c r="G90" s="159"/>
      <c r="H90" s="160"/>
      <c r="I90" s="160"/>
      <c r="J90" s="160"/>
      <c r="K90" s="160"/>
      <c r="L90" s="161"/>
      <c r="M90" s="160"/>
      <c r="N90" s="160"/>
      <c r="O90" s="160"/>
      <c r="P90" s="160"/>
      <c r="S90" s="162">
        <v>62.7</v>
      </c>
      <c r="T90" s="162">
        <v>0.9</v>
      </c>
    </row>
    <row r="91" spans="1:20" ht="15.75">
      <c r="A91" s="156" t="s">
        <v>574</v>
      </c>
      <c r="B91" s="156" t="s">
        <v>147</v>
      </c>
      <c r="C91" s="157" t="s">
        <v>206</v>
      </c>
      <c r="D91" s="156" t="s">
        <v>0</v>
      </c>
      <c r="E91" s="162">
        <v>4</v>
      </c>
      <c r="F91" s="158"/>
      <c r="G91" s="159"/>
      <c r="H91" s="160">
        <f aca="true" t="shared" si="14" ref="H91:H96">G91*F91</f>
        <v>0</v>
      </c>
      <c r="I91" s="160"/>
      <c r="J91" s="160"/>
      <c r="K91" s="160">
        <f aca="true" t="shared" si="15" ref="K91:K96">J91+I91+H91</f>
        <v>0</v>
      </c>
      <c r="L91" s="161">
        <f aca="true" t="shared" si="16" ref="L91:L96">F91*E91</f>
        <v>0</v>
      </c>
      <c r="M91" s="160">
        <f aca="true" t="shared" si="17" ref="M91:M96">H91*E91</f>
        <v>0</v>
      </c>
      <c r="N91" s="160">
        <f aca="true" t="shared" si="18" ref="N91:N96">I91*E91</f>
        <v>0</v>
      </c>
      <c r="O91" s="160">
        <f aca="true" t="shared" si="19" ref="O91:O96">J91*E91</f>
        <v>0</v>
      </c>
      <c r="P91" s="160">
        <f aca="true" t="shared" si="20" ref="P91:P96">O91+N91+M91</f>
        <v>0</v>
      </c>
      <c r="S91" s="162">
        <v>48</v>
      </c>
      <c r="T91" s="162">
        <v>0.9</v>
      </c>
    </row>
    <row r="92" spans="1:20" ht="15.75">
      <c r="A92" s="156" t="s">
        <v>575</v>
      </c>
      <c r="B92" s="156" t="s">
        <v>147</v>
      </c>
      <c r="C92" s="157" t="s">
        <v>207</v>
      </c>
      <c r="D92" s="156" t="s">
        <v>0</v>
      </c>
      <c r="E92" s="162">
        <v>2</v>
      </c>
      <c r="F92" s="158"/>
      <c r="G92" s="159"/>
      <c r="H92" s="160">
        <f t="shared" si="14"/>
        <v>0</v>
      </c>
      <c r="I92" s="160"/>
      <c r="J92" s="160"/>
      <c r="K92" s="160">
        <f t="shared" si="15"/>
        <v>0</v>
      </c>
      <c r="L92" s="161">
        <f t="shared" si="16"/>
        <v>0</v>
      </c>
      <c r="M92" s="160">
        <f t="shared" si="17"/>
        <v>0</v>
      </c>
      <c r="N92" s="160">
        <f t="shared" si="18"/>
        <v>0</v>
      </c>
      <c r="O92" s="160">
        <f t="shared" si="19"/>
        <v>0</v>
      </c>
      <c r="P92" s="160">
        <f t="shared" si="20"/>
        <v>0</v>
      </c>
      <c r="S92" s="162">
        <v>40.9</v>
      </c>
      <c r="T92" s="162">
        <v>0.65</v>
      </c>
    </row>
    <row r="93" spans="1:20" ht="15.75">
      <c r="A93" s="156" t="s">
        <v>576</v>
      </c>
      <c r="B93" s="156" t="s">
        <v>147</v>
      </c>
      <c r="C93" s="157" t="s">
        <v>208</v>
      </c>
      <c r="D93" s="156" t="s">
        <v>0</v>
      </c>
      <c r="E93" s="162">
        <v>2</v>
      </c>
      <c r="F93" s="158"/>
      <c r="G93" s="159"/>
      <c r="H93" s="160">
        <f t="shared" si="14"/>
        <v>0</v>
      </c>
      <c r="I93" s="160"/>
      <c r="J93" s="160"/>
      <c r="K93" s="160">
        <f t="shared" si="15"/>
        <v>0</v>
      </c>
      <c r="L93" s="161">
        <f t="shared" si="16"/>
        <v>0</v>
      </c>
      <c r="M93" s="160">
        <f t="shared" si="17"/>
        <v>0</v>
      </c>
      <c r="N93" s="160">
        <f t="shared" si="18"/>
        <v>0</v>
      </c>
      <c r="O93" s="160">
        <f t="shared" si="19"/>
        <v>0</v>
      </c>
      <c r="P93" s="160">
        <f t="shared" si="20"/>
        <v>0</v>
      </c>
      <c r="S93" s="162">
        <v>35.7</v>
      </c>
      <c r="T93" s="162">
        <v>0.7</v>
      </c>
    </row>
    <row r="94" spans="1:20" ht="14.25" customHeight="1">
      <c r="A94" s="156" t="s">
        <v>577</v>
      </c>
      <c r="B94" s="156" t="s">
        <v>147</v>
      </c>
      <c r="C94" s="157" t="s">
        <v>210</v>
      </c>
      <c r="D94" s="156" t="s">
        <v>0</v>
      </c>
      <c r="E94" s="162">
        <v>2</v>
      </c>
      <c r="F94" s="158"/>
      <c r="G94" s="159"/>
      <c r="H94" s="160">
        <f t="shared" si="14"/>
        <v>0</v>
      </c>
      <c r="I94" s="160"/>
      <c r="J94" s="160"/>
      <c r="K94" s="160">
        <f t="shared" si="15"/>
        <v>0</v>
      </c>
      <c r="L94" s="161">
        <f t="shared" si="16"/>
        <v>0</v>
      </c>
      <c r="M94" s="160">
        <f t="shared" si="17"/>
        <v>0</v>
      </c>
      <c r="N94" s="160">
        <f t="shared" si="18"/>
        <v>0</v>
      </c>
      <c r="O94" s="160">
        <f t="shared" si="19"/>
        <v>0</v>
      </c>
      <c r="P94" s="160">
        <f t="shared" si="20"/>
        <v>0</v>
      </c>
      <c r="S94" s="162">
        <v>46.5</v>
      </c>
      <c r="T94" s="162">
        <v>0.65</v>
      </c>
    </row>
    <row r="95" spans="1:20" ht="15.75">
      <c r="A95" s="156" t="s">
        <v>578</v>
      </c>
      <c r="B95" s="156" t="s">
        <v>147</v>
      </c>
      <c r="C95" s="157" t="s">
        <v>209</v>
      </c>
      <c r="D95" s="156" t="s">
        <v>0</v>
      </c>
      <c r="E95" s="162">
        <v>2</v>
      </c>
      <c r="F95" s="158"/>
      <c r="G95" s="159"/>
      <c r="H95" s="160">
        <f t="shared" si="14"/>
        <v>0</v>
      </c>
      <c r="I95" s="160"/>
      <c r="J95" s="160"/>
      <c r="K95" s="160">
        <f t="shared" si="15"/>
        <v>0</v>
      </c>
      <c r="L95" s="161">
        <f t="shared" si="16"/>
        <v>0</v>
      </c>
      <c r="M95" s="160">
        <f t="shared" si="17"/>
        <v>0</v>
      </c>
      <c r="N95" s="160">
        <f t="shared" si="18"/>
        <v>0</v>
      </c>
      <c r="O95" s="160">
        <f t="shared" si="19"/>
        <v>0</v>
      </c>
      <c r="P95" s="160">
        <f t="shared" si="20"/>
        <v>0</v>
      </c>
      <c r="S95" s="162">
        <v>36.5</v>
      </c>
      <c r="T95" s="162">
        <v>0.65</v>
      </c>
    </row>
    <row r="96" spans="1:20" ht="15.75">
      <c r="A96" s="156" t="s">
        <v>579</v>
      </c>
      <c r="B96" s="156" t="s">
        <v>147</v>
      </c>
      <c r="C96" s="157" t="s">
        <v>182</v>
      </c>
      <c r="D96" s="156" t="s">
        <v>0</v>
      </c>
      <c r="E96" s="162">
        <v>2</v>
      </c>
      <c r="F96" s="158"/>
      <c r="G96" s="159"/>
      <c r="H96" s="160">
        <f t="shared" si="14"/>
        <v>0</v>
      </c>
      <c r="I96" s="160"/>
      <c r="J96" s="160"/>
      <c r="K96" s="160">
        <f t="shared" si="15"/>
        <v>0</v>
      </c>
      <c r="L96" s="161">
        <f t="shared" si="16"/>
        <v>0</v>
      </c>
      <c r="M96" s="160">
        <f t="shared" si="17"/>
        <v>0</v>
      </c>
      <c r="N96" s="160">
        <f t="shared" si="18"/>
        <v>0</v>
      </c>
      <c r="O96" s="160">
        <f t="shared" si="19"/>
        <v>0</v>
      </c>
      <c r="P96" s="160">
        <f t="shared" si="20"/>
        <v>0</v>
      </c>
      <c r="S96" s="162">
        <v>330.7</v>
      </c>
      <c r="T96" s="162">
        <v>1.3</v>
      </c>
    </row>
    <row r="97" spans="1:20" ht="15.75">
      <c r="A97" s="156"/>
      <c r="B97" s="156"/>
      <c r="C97" s="157" t="s">
        <v>497</v>
      </c>
      <c r="D97" s="156"/>
      <c r="E97" s="162"/>
      <c r="F97" s="158"/>
      <c r="G97" s="159"/>
      <c r="H97" s="160"/>
      <c r="I97" s="160"/>
      <c r="J97" s="160"/>
      <c r="K97" s="160"/>
      <c r="L97" s="161"/>
      <c r="M97" s="160"/>
      <c r="N97" s="160"/>
      <c r="O97" s="160"/>
      <c r="P97" s="160"/>
      <c r="S97" s="162"/>
      <c r="T97" s="162"/>
    </row>
    <row r="98" spans="1:20" ht="15.75">
      <c r="A98" s="156" t="s">
        <v>580</v>
      </c>
      <c r="B98" s="156" t="s">
        <v>147</v>
      </c>
      <c r="C98" s="157" t="s">
        <v>182</v>
      </c>
      <c r="D98" s="156" t="s">
        <v>0</v>
      </c>
      <c r="E98" s="162">
        <v>2</v>
      </c>
      <c r="F98" s="158"/>
      <c r="G98" s="159"/>
      <c r="H98" s="160">
        <f>G98*F98</f>
        <v>0</v>
      </c>
      <c r="I98" s="160"/>
      <c r="J98" s="160"/>
      <c r="K98" s="160">
        <f>J98+I98+H98</f>
        <v>0</v>
      </c>
      <c r="L98" s="161">
        <f>F98*E98</f>
        <v>0</v>
      </c>
      <c r="M98" s="160">
        <f>H98*E98</f>
        <v>0</v>
      </c>
      <c r="N98" s="160">
        <f>I98*E98</f>
        <v>0</v>
      </c>
      <c r="O98" s="160">
        <f>J98*E98</f>
        <v>0</v>
      </c>
      <c r="P98" s="160">
        <f>O98+N98+M98</f>
        <v>0</v>
      </c>
      <c r="S98" s="162">
        <v>222.4</v>
      </c>
      <c r="T98" s="162">
        <v>1.3</v>
      </c>
    </row>
    <row r="99" spans="1:20" ht="15.75">
      <c r="A99" s="156"/>
      <c r="B99" s="156"/>
      <c r="C99" s="157" t="s">
        <v>211</v>
      </c>
      <c r="D99" s="156"/>
      <c r="E99" s="168"/>
      <c r="F99" s="158"/>
      <c r="G99" s="159"/>
      <c r="H99" s="160"/>
      <c r="I99" s="160"/>
      <c r="J99" s="160"/>
      <c r="K99" s="160"/>
      <c r="L99" s="161"/>
      <c r="M99" s="160"/>
      <c r="N99" s="160"/>
      <c r="O99" s="160"/>
      <c r="P99" s="160"/>
      <c r="S99" s="162"/>
      <c r="T99" s="162"/>
    </row>
    <row r="100" spans="1:20" ht="15.75">
      <c r="A100" s="156" t="s">
        <v>581</v>
      </c>
      <c r="B100" s="156"/>
      <c r="C100" s="157" t="s">
        <v>182</v>
      </c>
      <c r="D100" s="156" t="s">
        <v>0</v>
      </c>
      <c r="E100" s="162">
        <v>6</v>
      </c>
      <c r="F100" s="158"/>
      <c r="G100" s="159"/>
      <c r="H100" s="160">
        <f>G100*F100</f>
        <v>0</v>
      </c>
      <c r="I100" s="160"/>
      <c r="J100" s="160"/>
      <c r="K100" s="160">
        <f>J100+I100+H100</f>
        <v>0</v>
      </c>
      <c r="L100" s="161">
        <f>F100*E100</f>
        <v>0</v>
      </c>
      <c r="M100" s="160">
        <f>H100*E100</f>
        <v>0</v>
      </c>
      <c r="N100" s="160">
        <f>I100*E100</f>
        <v>0</v>
      </c>
      <c r="O100" s="160">
        <f>J100*E100</f>
        <v>0</v>
      </c>
      <c r="P100" s="160">
        <f>O100+N100+M100</f>
        <v>0</v>
      </c>
      <c r="S100" s="162"/>
      <c r="T100" s="162"/>
    </row>
    <row r="101" spans="1:20" ht="15.75">
      <c r="A101" s="156"/>
      <c r="B101" s="156"/>
      <c r="C101" s="157" t="s">
        <v>212</v>
      </c>
      <c r="D101" s="156"/>
      <c r="E101" s="168"/>
      <c r="F101" s="158"/>
      <c r="G101" s="159"/>
      <c r="H101" s="160"/>
      <c r="I101" s="160"/>
      <c r="J101" s="160"/>
      <c r="K101" s="160"/>
      <c r="L101" s="161"/>
      <c r="M101" s="160"/>
      <c r="N101" s="160"/>
      <c r="O101" s="160"/>
      <c r="P101" s="160"/>
      <c r="S101" s="162"/>
      <c r="T101" s="162"/>
    </row>
    <row r="102" spans="1:20" ht="15.75">
      <c r="A102" s="156" t="s">
        <v>582</v>
      </c>
      <c r="B102" s="156"/>
      <c r="C102" s="157" t="s">
        <v>182</v>
      </c>
      <c r="D102" s="156" t="s">
        <v>0</v>
      </c>
      <c r="E102" s="162">
        <v>6</v>
      </c>
      <c r="F102" s="158"/>
      <c r="G102" s="159"/>
      <c r="H102" s="160">
        <f>G102*F102</f>
        <v>0</v>
      </c>
      <c r="I102" s="160"/>
      <c r="J102" s="160"/>
      <c r="K102" s="160">
        <f>J102+I102+H102</f>
        <v>0</v>
      </c>
      <c r="L102" s="161">
        <f>F102*E102</f>
        <v>0</v>
      </c>
      <c r="M102" s="160">
        <f>H102*E102</f>
        <v>0</v>
      </c>
      <c r="N102" s="160">
        <f>I102*E102</f>
        <v>0</v>
      </c>
      <c r="O102" s="160">
        <f>J102*E102</f>
        <v>0</v>
      </c>
      <c r="P102" s="160">
        <f>O102+N102+M102</f>
        <v>0</v>
      </c>
      <c r="S102" s="162"/>
      <c r="T102" s="162"/>
    </row>
    <row r="103" spans="1:20" ht="15.75">
      <c r="A103" s="156"/>
      <c r="B103" s="156"/>
      <c r="C103" s="157" t="s">
        <v>215</v>
      </c>
      <c r="D103" s="156"/>
      <c r="E103" s="168"/>
      <c r="F103" s="158"/>
      <c r="G103" s="159"/>
      <c r="H103" s="160"/>
      <c r="I103" s="160"/>
      <c r="J103" s="160"/>
      <c r="K103" s="160"/>
      <c r="L103" s="161"/>
      <c r="M103" s="160"/>
      <c r="N103" s="160"/>
      <c r="O103" s="160"/>
      <c r="P103" s="160"/>
      <c r="S103" s="162"/>
      <c r="T103" s="162"/>
    </row>
    <row r="104" spans="1:20" ht="15.75">
      <c r="A104" s="156" t="s">
        <v>583</v>
      </c>
      <c r="B104" s="156"/>
      <c r="C104" s="157" t="s">
        <v>182</v>
      </c>
      <c r="D104" s="156" t="s">
        <v>0</v>
      </c>
      <c r="E104" s="162">
        <v>2</v>
      </c>
      <c r="F104" s="158"/>
      <c r="G104" s="159"/>
      <c r="H104" s="160">
        <f>G104*F104</f>
        <v>0</v>
      </c>
      <c r="I104" s="160"/>
      <c r="J104" s="160"/>
      <c r="K104" s="160">
        <f>J104+I104+H104</f>
        <v>0</v>
      </c>
      <c r="L104" s="161">
        <f>F104*E104</f>
        <v>0</v>
      </c>
      <c r="M104" s="160">
        <f>H104*E104</f>
        <v>0</v>
      </c>
      <c r="N104" s="160">
        <f>I104*E104</f>
        <v>0</v>
      </c>
      <c r="O104" s="160">
        <f>J104*E104</f>
        <v>0</v>
      </c>
      <c r="P104" s="160">
        <f>O104+N104+M104</f>
        <v>0</v>
      </c>
      <c r="S104" s="162"/>
      <c r="T104" s="162"/>
    </row>
    <row r="105" spans="1:20" ht="15.75">
      <c r="A105" s="156"/>
      <c r="B105" s="156"/>
      <c r="C105" s="157" t="s">
        <v>213</v>
      </c>
      <c r="D105" s="156"/>
      <c r="E105" s="168"/>
      <c r="F105" s="158"/>
      <c r="G105" s="159"/>
      <c r="H105" s="160"/>
      <c r="I105" s="160"/>
      <c r="J105" s="160"/>
      <c r="K105" s="160"/>
      <c r="L105" s="161"/>
      <c r="M105" s="160"/>
      <c r="N105" s="160"/>
      <c r="O105" s="160"/>
      <c r="P105" s="160"/>
      <c r="S105" s="162"/>
      <c r="T105" s="162"/>
    </row>
    <row r="106" spans="1:20" ht="15.75">
      <c r="A106" s="156" t="s">
        <v>584</v>
      </c>
      <c r="B106" s="156"/>
      <c r="C106" s="157" t="s">
        <v>182</v>
      </c>
      <c r="D106" s="156" t="s">
        <v>0</v>
      </c>
      <c r="E106" s="162">
        <v>2</v>
      </c>
      <c r="F106" s="158"/>
      <c r="G106" s="159"/>
      <c r="H106" s="160">
        <f>G106*F106</f>
        <v>0</v>
      </c>
      <c r="I106" s="160"/>
      <c r="J106" s="160"/>
      <c r="K106" s="160">
        <f>J106+I106+H106</f>
        <v>0</v>
      </c>
      <c r="L106" s="161">
        <f>F106*E106</f>
        <v>0</v>
      </c>
      <c r="M106" s="160">
        <f>H106*E106</f>
        <v>0</v>
      </c>
      <c r="N106" s="160">
        <f>I106*E106</f>
        <v>0</v>
      </c>
      <c r="O106" s="160">
        <f>J106*E106</f>
        <v>0</v>
      </c>
      <c r="P106" s="160">
        <f>O106+N106+M106</f>
        <v>0</v>
      </c>
      <c r="S106" s="162"/>
      <c r="T106" s="162"/>
    </row>
    <row r="107" spans="1:20" ht="15.75">
      <c r="A107" s="156"/>
      <c r="B107" s="156"/>
      <c r="C107" s="157" t="s">
        <v>214</v>
      </c>
      <c r="D107" s="156"/>
      <c r="E107" s="168"/>
      <c r="F107" s="158"/>
      <c r="G107" s="159"/>
      <c r="H107" s="160"/>
      <c r="I107" s="160"/>
      <c r="J107" s="160"/>
      <c r="K107" s="160"/>
      <c r="L107" s="161"/>
      <c r="M107" s="160"/>
      <c r="N107" s="160"/>
      <c r="O107" s="160"/>
      <c r="P107" s="160"/>
      <c r="S107" s="162"/>
      <c r="T107" s="162"/>
    </row>
    <row r="108" spans="1:20" ht="15.75">
      <c r="A108" s="156" t="s">
        <v>585</v>
      </c>
      <c r="B108" s="156"/>
      <c r="C108" s="157" t="s">
        <v>216</v>
      </c>
      <c r="D108" s="156" t="s">
        <v>0</v>
      </c>
      <c r="E108" s="162">
        <v>2</v>
      </c>
      <c r="F108" s="158"/>
      <c r="G108" s="159"/>
      <c r="H108" s="160">
        <f aca="true" t="shared" si="21" ref="H108:H139">G108*F108</f>
        <v>0</v>
      </c>
      <c r="I108" s="160"/>
      <c r="J108" s="160"/>
      <c r="K108" s="160">
        <f aca="true" t="shared" si="22" ref="K108:K139">J108+I108+H108</f>
        <v>0</v>
      </c>
      <c r="L108" s="161">
        <f aca="true" t="shared" si="23" ref="L108:L139">F108*E108</f>
        <v>0</v>
      </c>
      <c r="M108" s="160">
        <f aca="true" t="shared" si="24" ref="M108:M139">H108*E108</f>
        <v>0</v>
      </c>
      <c r="N108" s="160">
        <f aca="true" t="shared" si="25" ref="N108:N139">I108*E108</f>
        <v>0</v>
      </c>
      <c r="O108" s="160">
        <f aca="true" t="shared" si="26" ref="O108:O139">J108*E108</f>
        <v>0</v>
      </c>
      <c r="P108" s="160">
        <f aca="true" t="shared" si="27" ref="P108:P139">O108+N108+M108</f>
        <v>0</v>
      </c>
      <c r="S108" s="162"/>
      <c r="T108" s="162"/>
    </row>
    <row r="109" spans="1:20" ht="15.75">
      <c r="A109" s="156" t="s">
        <v>523</v>
      </c>
      <c r="B109" s="156"/>
      <c r="C109" s="157" t="s">
        <v>217</v>
      </c>
      <c r="D109" s="156" t="s">
        <v>0</v>
      </c>
      <c r="E109" s="162">
        <v>2</v>
      </c>
      <c r="F109" s="158"/>
      <c r="G109" s="159"/>
      <c r="H109" s="160">
        <f t="shared" si="21"/>
        <v>0</v>
      </c>
      <c r="I109" s="160"/>
      <c r="J109" s="160"/>
      <c r="K109" s="160">
        <f t="shared" si="22"/>
        <v>0</v>
      </c>
      <c r="L109" s="161">
        <f t="shared" si="23"/>
        <v>0</v>
      </c>
      <c r="M109" s="160">
        <f t="shared" si="24"/>
        <v>0</v>
      </c>
      <c r="N109" s="160">
        <f t="shared" si="25"/>
        <v>0</v>
      </c>
      <c r="O109" s="160">
        <f t="shared" si="26"/>
        <v>0</v>
      </c>
      <c r="P109" s="160">
        <f t="shared" si="27"/>
        <v>0</v>
      </c>
      <c r="S109" s="162"/>
      <c r="T109" s="162"/>
    </row>
    <row r="110" spans="1:20" ht="15.75">
      <c r="A110" s="156" t="s">
        <v>586</v>
      </c>
      <c r="B110" s="156"/>
      <c r="C110" s="157" t="s">
        <v>218</v>
      </c>
      <c r="D110" s="156" t="s">
        <v>0</v>
      </c>
      <c r="E110" s="162">
        <v>2</v>
      </c>
      <c r="F110" s="158"/>
      <c r="G110" s="159"/>
      <c r="H110" s="160">
        <f t="shared" si="21"/>
        <v>0</v>
      </c>
      <c r="I110" s="160"/>
      <c r="J110" s="160"/>
      <c r="K110" s="160">
        <f t="shared" si="22"/>
        <v>0</v>
      </c>
      <c r="L110" s="161">
        <f t="shared" si="23"/>
        <v>0</v>
      </c>
      <c r="M110" s="160">
        <f t="shared" si="24"/>
        <v>0</v>
      </c>
      <c r="N110" s="160">
        <f t="shared" si="25"/>
        <v>0</v>
      </c>
      <c r="O110" s="160">
        <f t="shared" si="26"/>
        <v>0</v>
      </c>
      <c r="P110" s="160">
        <f t="shared" si="27"/>
        <v>0</v>
      </c>
      <c r="S110" s="162"/>
      <c r="T110" s="162"/>
    </row>
    <row r="111" spans="1:20" ht="15.75">
      <c r="A111" s="156" t="s">
        <v>587</v>
      </c>
      <c r="B111" s="156"/>
      <c r="C111" s="157" t="s">
        <v>219</v>
      </c>
      <c r="D111" s="156" t="s">
        <v>0</v>
      </c>
      <c r="E111" s="162">
        <v>2</v>
      </c>
      <c r="F111" s="158"/>
      <c r="G111" s="159"/>
      <c r="H111" s="160">
        <f t="shared" si="21"/>
        <v>0</v>
      </c>
      <c r="I111" s="160"/>
      <c r="J111" s="160"/>
      <c r="K111" s="160">
        <f t="shared" si="22"/>
        <v>0</v>
      </c>
      <c r="L111" s="161">
        <f t="shared" si="23"/>
        <v>0</v>
      </c>
      <c r="M111" s="160">
        <f t="shared" si="24"/>
        <v>0</v>
      </c>
      <c r="N111" s="160">
        <f t="shared" si="25"/>
        <v>0</v>
      </c>
      <c r="O111" s="160">
        <f t="shared" si="26"/>
        <v>0</v>
      </c>
      <c r="P111" s="160">
        <f t="shared" si="27"/>
        <v>0</v>
      </c>
      <c r="S111" s="162"/>
      <c r="T111" s="162"/>
    </row>
    <row r="112" spans="1:20" ht="15.75">
      <c r="A112" s="156" t="s">
        <v>588</v>
      </c>
      <c r="B112" s="156" t="s">
        <v>147</v>
      </c>
      <c r="C112" s="157" t="s">
        <v>220</v>
      </c>
      <c r="D112" s="156" t="s">
        <v>2</v>
      </c>
      <c r="E112" s="162">
        <v>14</v>
      </c>
      <c r="F112" s="158"/>
      <c r="G112" s="159"/>
      <c r="H112" s="160">
        <f t="shared" si="21"/>
        <v>0</v>
      </c>
      <c r="I112" s="160"/>
      <c r="J112" s="160"/>
      <c r="K112" s="160">
        <f t="shared" si="22"/>
        <v>0</v>
      </c>
      <c r="L112" s="161">
        <f t="shared" si="23"/>
        <v>0</v>
      </c>
      <c r="M112" s="160">
        <f t="shared" si="24"/>
        <v>0</v>
      </c>
      <c r="N112" s="160">
        <f t="shared" si="25"/>
        <v>0</v>
      </c>
      <c r="O112" s="160">
        <f t="shared" si="26"/>
        <v>0</v>
      </c>
      <c r="P112" s="160">
        <f t="shared" si="27"/>
        <v>0</v>
      </c>
      <c r="S112" s="162">
        <v>19</v>
      </c>
      <c r="T112" s="162">
        <v>0.5</v>
      </c>
    </row>
    <row r="113" spans="1:20" ht="13.5" customHeight="1">
      <c r="A113" s="156" t="s">
        <v>589</v>
      </c>
      <c r="B113" s="156" t="s">
        <v>147</v>
      </c>
      <c r="C113" s="157" t="s">
        <v>148</v>
      </c>
      <c r="D113" s="156" t="s">
        <v>2</v>
      </c>
      <c r="E113" s="162">
        <v>82</v>
      </c>
      <c r="F113" s="158"/>
      <c r="G113" s="159"/>
      <c r="H113" s="160">
        <f t="shared" si="21"/>
        <v>0</v>
      </c>
      <c r="I113" s="160"/>
      <c r="J113" s="160"/>
      <c r="K113" s="160">
        <f t="shared" si="22"/>
        <v>0</v>
      </c>
      <c r="L113" s="161">
        <f t="shared" si="23"/>
        <v>0</v>
      </c>
      <c r="M113" s="160">
        <f t="shared" si="24"/>
        <v>0</v>
      </c>
      <c r="N113" s="160">
        <f t="shared" si="25"/>
        <v>0</v>
      </c>
      <c r="O113" s="160">
        <f t="shared" si="26"/>
        <v>0</v>
      </c>
      <c r="P113" s="160">
        <f t="shared" si="27"/>
        <v>0</v>
      </c>
      <c r="S113" s="162">
        <v>15.5</v>
      </c>
      <c r="T113" s="162">
        <v>0.5</v>
      </c>
    </row>
    <row r="114" spans="1:20" ht="13.5" customHeight="1">
      <c r="A114" s="156" t="s">
        <v>590</v>
      </c>
      <c r="B114" s="156" t="s">
        <v>147</v>
      </c>
      <c r="C114" s="157" t="s">
        <v>189</v>
      </c>
      <c r="D114" s="156" t="s">
        <v>2</v>
      </c>
      <c r="E114" s="162">
        <v>60</v>
      </c>
      <c r="F114" s="158"/>
      <c r="G114" s="159"/>
      <c r="H114" s="160">
        <f t="shared" si="21"/>
        <v>0</v>
      </c>
      <c r="I114" s="160"/>
      <c r="J114" s="160"/>
      <c r="K114" s="160">
        <f t="shared" si="22"/>
        <v>0</v>
      </c>
      <c r="L114" s="161">
        <f t="shared" si="23"/>
        <v>0</v>
      </c>
      <c r="M114" s="160">
        <f t="shared" si="24"/>
        <v>0</v>
      </c>
      <c r="N114" s="160">
        <f t="shared" si="25"/>
        <v>0</v>
      </c>
      <c r="O114" s="160">
        <f t="shared" si="26"/>
        <v>0</v>
      </c>
      <c r="P114" s="160">
        <f t="shared" si="27"/>
        <v>0</v>
      </c>
      <c r="S114" s="162">
        <v>15.5</v>
      </c>
      <c r="T114" s="162">
        <v>0.5</v>
      </c>
    </row>
    <row r="115" spans="1:20" ht="14.25" customHeight="1">
      <c r="A115" s="156" t="s">
        <v>591</v>
      </c>
      <c r="B115" s="156" t="s">
        <v>147</v>
      </c>
      <c r="C115" s="157" t="s">
        <v>190</v>
      </c>
      <c r="D115" s="156" t="s">
        <v>2</v>
      </c>
      <c r="E115" s="162">
        <v>38</v>
      </c>
      <c r="F115" s="158"/>
      <c r="G115" s="159"/>
      <c r="H115" s="160">
        <f t="shared" si="21"/>
        <v>0</v>
      </c>
      <c r="I115" s="160"/>
      <c r="J115" s="160"/>
      <c r="K115" s="160">
        <f t="shared" si="22"/>
        <v>0</v>
      </c>
      <c r="L115" s="161">
        <f t="shared" si="23"/>
        <v>0</v>
      </c>
      <c r="M115" s="160">
        <f t="shared" si="24"/>
        <v>0</v>
      </c>
      <c r="N115" s="160">
        <f t="shared" si="25"/>
        <v>0</v>
      </c>
      <c r="O115" s="160">
        <f t="shared" si="26"/>
        <v>0</v>
      </c>
      <c r="P115" s="160">
        <f t="shared" si="27"/>
        <v>0</v>
      </c>
      <c r="S115" s="162">
        <v>13.6</v>
      </c>
      <c r="T115" s="162">
        <v>0.5</v>
      </c>
    </row>
    <row r="116" spans="1:20" ht="14.25" customHeight="1">
      <c r="A116" s="156" t="s">
        <v>592</v>
      </c>
      <c r="B116" s="156" t="s">
        <v>147</v>
      </c>
      <c r="C116" s="157" t="s">
        <v>191</v>
      </c>
      <c r="D116" s="156" t="s">
        <v>2</v>
      </c>
      <c r="E116" s="162">
        <v>84</v>
      </c>
      <c r="F116" s="158"/>
      <c r="G116" s="159"/>
      <c r="H116" s="160">
        <f t="shared" si="21"/>
        <v>0</v>
      </c>
      <c r="I116" s="160"/>
      <c r="J116" s="160"/>
      <c r="K116" s="160">
        <f t="shared" si="22"/>
        <v>0</v>
      </c>
      <c r="L116" s="161">
        <f t="shared" si="23"/>
        <v>0</v>
      </c>
      <c r="M116" s="160">
        <f t="shared" si="24"/>
        <v>0</v>
      </c>
      <c r="N116" s="160">
        <f t="shared" si="25"/>
        <v>0</v>
      </c>
      <c r="O116" s="160">
        <f t="shared" si="26"/>
        <v>0</v>
      </c>
      <c r="P116" s="160">
        <f t="shared" si="27"/>
        <v>0</v>
      </c>
      <c r="S116" s="162">
        <v>11.6</v>
      </c>
      <c r="T116" s="162">
        <v>0.4</v>
      </c>
    </row>
    <row r="117" spans="1:20" ht="15.75">
      <c r="A117" s="156" t="s">
        <v>593</v>
      </c>
      <c r="B117" s="156" t="s">
        <v>147</v>
      </c>
      <c r="C117" s="157" t="s">
        <v>149</v>
      </c>
      <c r="D117" s="156" t="s">
        <v>2</v>
      </c>
      <c r="E117" s="162">
        <v>48</v>
      </c>
      <c r="F117" s="158"/>
      <c r="G117" s="159"/>
      <c r="H117" s="160">
        <f t="shared" si="21"/>
        <v>0</v>
      </c>
      <c r="I117" s="160"/>
      <c r="J117" s="160"/>
      <c r="K117" s="160">
        <f t="shared" si="22"/>
        <v>0</v>
      </c>
      <c r="L117" s="161">
        <f t="shared" si="23"/>
        <v>0</v>
      </c>
      <c r="M117" s="160">
        <f t="shared" si="24"/>
        <v>0</v>
      </c>
      <c r="N117" s="160">
        <f t="shared" si="25"/>
        <v>0</v>
      </c>
      <c r="O117" s="160">
        <f t="shared" si="26"/>
        <v>0</v>
      </c>
      <c r="P117" s="160">
        <f t="shared" si="27"/>
        <v>0</v>
      </c>
      <c r="S117" s="162">
        <v>11</v>
      </c>
      <c r="T117" s="162">
        <v>0.4</v>
      </c>
    </row>
    <row r="118" spans="1:20" ht="15.75">
      <c r="A118" s="156" t="s">
        <v>594</v>
      </c>
      <c r="B118" s="156" t="s">
        <v>147</v>
      </c>
      <c r="C118" s="157" t="s">
        <v>150</v>
      </c>
      <c r="D118" s="156" t="s">
        <v>2</v>
      </c>
      <c r="E118" s="162">
        <v>122</v>
      </c>
      <c r="F118" s="158"/>
      <c r="G118" s="159"/>
      <c r="H118" s="160">
        <f t="shared" si="21"/>
        <v>0</v>
      </c>
      <c r="I118" s="160"/>
      <c r="J118" s="160"/>
      <c r="K118" s="160">
        <f t="shared" si="22"/>
        <v>0</v>
      </c>
      <c r="L118" s="161">
        <f t="shared" si="23"/>
        <v>0</v>
      </c>
      <c r="M118" s="160">
        <f t="shared" si="24"/>
        <v>0</v>
      </c>
      <c r="N118" s="160">
        <f t="shared" si="25"/>
        <v>0</v>
      </c>
      <c r="O118" s="160">
        <f t="shared" si="26"/>
        <v>0</v>
      </c>
      <c r="P118" s="160">
        <f t="shared" si="27"/>
        <v>0</v>
      </c>
      <c r="S118" s="162">
        <v>10.2</v>
      </c>
      <c r="T118" s="162">
        <v>0.2</v>
      </c>
    </row>
    <row r="119" spans="1:20" ht="15.75">
      <c r="A119" s="156" t="s">
        <v>595</v>
      </c>
      <c r="B119" s="156" t="s">
        <v>147</v>
      </c>
      <c r="C119" s="157" t="s">
        <v>176</v>
      </c>
      <c r="D119" s="156" t="s">
        <v>2</v>
      </c>
      <c r="E119" s="162">
        <v>90</v>
      </c>
      <c r="F119" s="158"/>
      <c r="G119" s="159"/>
      <c r="H119" s="160">
        <f t="shared" si="21"/>
        <v>0</v>
      </c>
      <c r="I119" s="160"/>
      <c r="J119" s="160"/>
      <c r="K119" s="160">
        <f t="shared" si="22"/>
        <v>0</v>
      </c>
      <c r="L119" s="161">
        <f t="shared" si="23"/>
        <v>0</v>
      </c>
      <c r="M119" s="160">
        <f t="shared" si="24"/>
        <v>0</v>
      </c>
      <c r="N119" s="160">
        <f t="shared" si="25"/>
        <v>0</v>
      </c>
      <c r="O119" s="160">
        <f t="shared" si="26"/>
        <v>0</v>
      </c>
      <c r="P119" s="160">
        <f t="shared" si="27"/>
        <v>0</v>
      </c>
      <c r="S119" s="162">
        <v>10.2</v>
      </c>
      <c r="T119" s="162">
        <v>0.2</v>
      </c>
    </row>
    <row r="120" spans="1:20" ht="15.75">
      <c r="A120" s="156" t="s">
        <v>596</v>
      </c>
      <c r="B120" s="156"/>
      <c r="C120" s="157" t="s">
        <v>183</v>
      </c>
      <c r="D120" s="156" t="s">
        <v>10</v>
      </c>
      <c r="E120" s="156">
        <v>1000</v>
      </c>
      <c r="F120" s="158"/>
      <c r="G120" s="159"/>
      <c r="H120" s="160">
        <f t="shared" si="21"/>
        <v>0</v>
      </c>
      <c r="I120" s="160"/>
      <c r="J120" s="160"/>
      <c r="K120" s="160">
        <f t="shared" si="22"/>
        <v>0</v>
      </c>
      <c r="L120" s="161">
        <f t="shared" si="23"/>
        <v>0</v>
      </c>
      <c r="M120" s="160">
        <f t="shared" si="24"/>
        <v>0</v>
      </c>
      <c r="N120" s="160">
        <f t="shared" si="25"/>
        <v>0</v>
      </c>
      <c r="O120" s="160">
        <f t="shared" si="26"/>
        <v>0</v>
      </c>
      <c r="P120" s="160">
        <f t="shared" si="27"/>
        <v>0</v>
      </c>
      <c r="S120" s="162"/>
      <c r="T120" s="162"/>
    </row>
    <row r="121" spans="1:20" ht="15.75">
      <c r="A121" s="156" t="s">
        <v>597</v>
      </c>
      <c r="B121" s="156"/>
      <c r="C121" s="157" t="s">
        <v>184</v>
      </c>
      <c r="D121" s="156" t="s">
        <v>10</v>
      </c>
      <c r="E121" s="156">
        <v>430</v>
      </c>
      <c r="F121" s="158"/>
      <c r="G121" s="159"/>
      <c r="H121" s="160">
        <f t="shared" si="21"/>
        <v>0</v>
      </c>
      <c r="I121" s="160"/>
      <c r="J121" s="160"/>
      <c r="K121" s="160">
        <f t="shared" si="22"/>
        <v>0</v>
      </c>
      <c r="L121" s="161">
        <f t="shared" si="23"/>
        <v>0</v>
      </c>
      <c r="M121" s="160">
        <f t="shared" si="24"/>
        <v>0</v>
      </c>
      <c r="N121" s="160">
        <f t="shared" si="25"/>
        <v>0</v>
      </c>
      <c r="O121" s="160">
        <f t="shared" si="26"/>
        <v>0</v>
      </c>
      <c r="P121" s="160">
        <f t="shared" si="27"/>
        <v>0</v>
      </c>
      <c r="S121" s="162"/>
      <c r="T121" s="162"/>
    </row>
    <row r="122" spans="1:20" ht="15.75">
      <c r="A122" s="156" t="s">
        <v>598</v>
      </c>
      <c r="B122" s="156"/>
      <c r="C122" s="157" t="s">
        <v>226</v>
      </c>
      <c r="D122" s="156" t="s">
        <v>0</v>
      </c>
      <c r="E122" s="156">
        <v>12</v>
      </c>
      <c r="F122" s="158"/>
      <c r="G122" s="159"/>
      <c r="H122" s="160">
        <f t="shared" si="21"/>
        <v>0</v>
      </c>
      <c r="I122" s="160"/>
      <c r="J122" s="160"/>
      <c r="K122" s="160">
        <f t="shared" si="22"/>
        <v>0</v>
      </c>
      <c r="L122" s="161">
        <f t="shared" si="23"/>
        <v>0</v>
      </c>
      <c r="M122" s="160">
        <f t="shared" si="24"/>
        <v>0</v>
      </c>
      <c r="N122" s="160">
        <f t="shared" si="25"/>
        <v>0</v>
      </c>
      <c r="O122" s="160">
        <f t="shared" si="26"/>
        <v>0</v>
      </c>
      <c r="P122" s="160">
        <f t="shared" si="27"/>
        <v>0</v>
      </c>
      <c r="S122" s="162"/>
      <c r="T122" s="162"/>
    </row>
    <row r="123" spans="1:20" ht="15.75">
      <c r="A123" s="156" t="s">
        <v>599</v>
      </c>
      <c r="B123" s="156"/>
      <c r="C123" s="157" t="s">
        <v>227</v>
      </c>
      <c r="D123" s="156" t="s">
        <v>0</v>
      </c>
      <c r="E123" s="156">
        <v>142</v>
      </c>
      <c r="F123" s="158"/>
      <c r="G123" s="159"/>
      <c r="H123" s="160">
        <f t="shared" si="21"/>
        <v>0</v>
      </c>
      <c r="I123" s="160"/>
      <c r="J123" s="160"/>
      <c r="K123" s="160">
        <f t="shared" si="22"/>
        <v>0</v>
      </c>
      <c r="L123" s="161">
        <f t="shared" si="23"/>
        <v>0</v>
      </c>
      <c r="M123" s="160">
        <f t="shared" si="24"/>
        <v>0</v>
      </c>
      <c r="N123" s="160">
        <f t="shared" si="25"/>
        <v>0</v>
      </c>
      <c r="O123" s="160">
        <f t="shared" si="26"/>
        <v>0</v>
      </c>
      <c r="P123" s="160">
        <f t="shared" si="27"/>
        <v>0</v>
      </c>
      <c r="S123" s="162"/>
      <c r="T123" s="162"/>
    </row>
    <row r="124" spans="1:20" ht="15.75">
      <c r="A124" s="156" t="s">
        <v>600</v>
      </c>
      <c r="B124" s="156"/>
      <c r="C124" s="157" t="s">
        <v>228</v>
      </c>
      <c r="D124" s="156" t="s">
        <v>0</v>
      </c>
      <c r="E124" s="156">
        <v>38</v>
      </c>
      <c r="F124" s="158"/>
      <c r="G124" s="159"/>
      <c r="H124" s="160">
        <f t="shared" si="21"/>
        <v>0</v>
      </c>
      <c r="I124" s="160"/>
      <c r="J124" s="160"/>
      <c r="K124" s="160">
        <f t="shared" si="22"/>
        <v>0</v>
      </c>
      <c r="L124" s="161">
        <f t="shared" si="23"/>
        <v>0</v>
      </c>
      <c r="M124" s="160">
        <f t="shared" si="24"/>
        <v>0</v>
      </c>
      <c r="N124" s="160">
        <f t="shared" si="25"/>
        <v>0</v>
      </c>
      <c r="O124" s="160">
        <f t="shared" si="26"/>
        <v>0</v>
      </c>
      <c r="P124" s="160">
        <f t="shared" si="27"/>
        <v>0</v>
      </c>
      <c r="S124" s="162"/>
      <c r="T124" s="162"/>
    </row>
    <row r="125" spans="1:20" ht="15.75">
      <c r="A125" s="156" t="s">
        <v>601</v>
      </c>
      <c r="B125" s="156"/>
      <c r="C125" s="157" t="s">
        <v>229</v>
      </c>
      <c r="D125" s="156" t="s">
        <v>0</v>
      </c>
      <c r="E125" s="156">
        <v>84</v>
      </c>
      <c r="F125" s="158"/>
      <c r="G125" s="159"/>
      <c r="H125" s="160">
        <f t="shared" si="21"/>
        <v>0</v>
      </c>
      <c r="I125" s="160"/>
      <c r="J125" s="160"/>
      <c r="K125" s="160">
        <f t="shared" si="22"/>
        <v>0</v>
      </c>
      <c r="L125" s="161">
        <f t="shared" si="23"/>
        <v>0</v>
      </c>
      <c r="M125" s="160">
        <f t="shared" si="24"/>
        <v>0</v>
      </c>
      <c r="N125" s="160">
        <f t="shared" si="25"/>
        <v>0</v>
      </c>
      <c r="O125" s="160">
        <f t="shared" si="26"/>
        <v>0</v>
      </c>
      <c r="P125" s="160">
        <f t="shared" si="27"/>
        <v>0</v>
      </c>
      <c r="S125" s="162"/>
      <c r="T125" s="162"/>
    </row>
    <row r="126" spans="1:20" ht="15.75">
      <c r="A126" s="156" t="s">
        <v>602</v>
      </c>
      <c r="B126" s="156"/>
      <c r="C126" s="157" t="s">
        <v>230</v>
      </c>
      <c r="D126" s="156" t="s">
        <v>0</v>
      </c>
      <c r="E126" s="156">
        <v>48</v>
      </c>
      <c r="F126" s="158"/>
      <c r="G126" s="159"/>
      <c r="H126" s="160">
        <f t="shared" si="21"/>
        <v>0</v>
      </c>
      <c r="I126" s="160"/>
      <c r="J126" s="160"/>
      <c r="K126" s="160">
        <f t="shared" si="22"/>
        <v>0</v>
      </c>
      <c r="L126" s="161">
        <f t="shared" si="23"/>
        <v>0</v>
      </c>
      <c r="M126" s="160">
        <f t="shared" si="24"/>
        <v>0</v>
      </c>
      <c r="N126" s="160">
        <f t="shared" si="25"/>
        <v>0</v>
      </c>
      <c r="O126" s="160">
        <f t="shared" si="26"/>
        <v>0</v>
      </c>
      <c r="P126" s="160">
        <f t="shared" si="27"/>
        <v>0</v>
      </c>
      <c r="S126" s="162"/>
      <c r="T126" s="162"/>
    </row>
    <row r="127" spans="1:20" ht="15.75">
      <c r="A127" s="156" t="s">
        <v>603</v>
      </c>
      <c r="B127" s="156"/>
      <c r="C127" s="157" t="s">
        <v>231</v>
      </c>
      <c r="D127" s="156" t="s">
        <v>0</v>
      </c>
      <c r="E127" s="156">
        <v>122</v>
      </c>
      <c r="F127" s="158"/>
      <c r="G127" s="159"/>
      <c r="H127" s="160">
        <f t="shared" si="21"/>
        <v>0</v>
      </c>
      <c r="I127" s="160"/>
      <c r="J127" s="160"/>
      <c r="K127" s="160">
        <f t="shared" si="22"/>
        <v>0</v>
      </c>
      <c r="L127" s="161">
        <f t="shared" si="23"/>
        <v>0</v>
      </c>
      <c r="M127" s="160">
        <f t="shared" si="24"/>
        <v>0</v>
      </c>
      <c r="N127" s="160">
        <f t="shared" si="25"/>
        <v>0</v>
      </c>
      <c r="O127" s="160">
        <f t="shared" si="26"/>
        <v>0</v>
      </c>
      <c r="P127" s="160">
        <f t="shared" si="27"/>
        <v>0</v>
      </c>
      <c r="S127" s="162"/>
      <c r="T127" s="162"/>
    </row>
    <row r="128" spans="1:20" ht="15.75">
      <c r="A128" s="156" t="s">
        <v>604</v>
      </c>
      <c r="B128" s="156"/>
      <c r="C128" s="157" t="s">
        <v>232</v>
      </c>
      <c r="D128" s="156" t="s">
        <v>0</v>
      </c>
      <c r="E128" s="156">
        <v>90</v>
      </c>
      <c r="F128" s="158"/>
      <c r="G128" s="159"/>
      <c r="H128" s="160">
        <f t="shared" si="21"/>
        <v>0</v>
      </c>
      <c r="I128" s="160"/>
      <c r="J128" s="160"/>
      <c r="K128" s="160">
        <f t="shared" si="22"/>
        <v>0</v>
      </c>
      <c r="L128" s="161">
        <f t="shared" si="23"/>
        <v>0</v>
      </c>
      <c r="M128" s="160">
        <f t="shared" si="24"/>
        <v>0</v>
      </c>
      <c r="N128" s="160">
        <f t="shared" si="25"/>
        <v>0</v>
      </c>
      <c r="O128" s="160">
        <f t="shared" si="26"/>
        <v>0</v>
      </c>
      <c r="P128" s="160">
        <f t="shared" si="27"/>
        <v>0</v>
      </c>
      <c r="S128" s="162"/>
      <c r="T128" s="162"/>
    </row>
    <row r="129" spans="1:20" ht="15.75">
      <c r="A129" s="156" t="s">
        <v>605</v>
      </c>
      <c r="B129" s="156"/>
      <c r="C129" s="157" t="s">
        <v>185</v>
      </c>
      <c r="D129" s="156" t="s">
        <v>0</v>
      </c>
      <c r="E129" s="162">
        <v>1100</v>
      </c>
      <c r="F129" s="158"/>
      <c r="G129" s="159"/>
      <c r="H129" s="160">
        <f t="shared" si="21"/>
        <v>0</v>
      </c>
      <c r="I129" s="160"/>
      <c r="J129" s="160"/>
      <c r="K129" s="160">
        <f t="shared" si="22"/>
        <v>0</v>
      </c>
      <c r="L129" s="161">
        <f t="shared" si="23"/>
        <v>0</v>
      </c>
      <c r="M129" s="160">
        <f t="shared" si="24"/>
        <v>0</v>
      </c>
      <c r="N129" s="160">
        <f t="shared" si="25"/>
        <v>0</v>
      </c>
      <c r="O129" s="160">
        <f t="shared" si="26"/>
        <v>0</v>
      </c>
      <c r="P129" s="160">
        <f t="shared" si="27"/>
        <v>0</v>
      </c>
      <c r="S129" s="162"/>
      <c r="T129" s="162"/>
    </row>
    <row r="130" spans="1:20" ht="15.75">
      <c r="A130" s="156" t="s">
        <v>606</v>
      </c>
      <c r="B130" s="156" t="s">
        <v>147</v>
      </c>
      <c r="C130" s="157" t="s">
        <v>224</v>
      </c>
      <c r="D130" s="156" t="s">
        <v>0</v>
      </c>
      <c r="E130" s="162">
        <v>2</v>
      </c>
      <c r="F130" s="158"/>
      <c r="G130" s="159"/>
      <c r="H130" s="160">
        <f t="shared" si="21"/>
        <v>0</v>
      </c>
      <c r="I130" s="160"/>
      <c r="J130" s="160"/>
      <c r="K130" s="160">
        <f t="shared" si="22"/>
        <v>0</v>
      </c>
      <c r="L130" s="161">
        <f t="shared" si="23"/>
        <v>0</v>
      </c>
      <c r="M130" s="160">
        <f t="shared" si="24"/>
        <v>0</v>
      </c>
      <c r="N130" s="160">
        <f t="shared" si="25"/>
        <v>0</v>
      </c>
      <c r="O130" s="160">
        <f t="shared" si="26"/>
        <v>0</v>
      </c>
      <c r="P130" s="160">
        <f t="shared" si="27"/>
        <v>0</v>
      </c>
      <c r="S130" s="162">
        <v>5.4</v>
      </c>
      <c r="T130" s="162">
        <v>0.1</v>
      </c>
    </row>
    <row r="131" spans="1:20" ht="15.75">
      <c r="A131" s="156" t="s">
        <v>607</v>
      </c>
      <c r="B131" s="156" t="s">
        <v>147</v>
      </c>
      <c r="C131" s="157" t="s">
        <v>223</v>
      </c>
      <c r="D131" s="156" t="s">
        <v>0</v>
      </c>
      <c r="E131" s="162">
        <v>4</v>
      </c>
      <c r="F131" s="158"/>
      <c r="G131" s="159"/>
      <c r="H131" s="160">
        <f t="shared" si="21"/>
        <v>0</v>
      </c>
      <c r="I131" s="160"/>
      <c r="J131" s="160"/>
      <c r="K131" s="160">
        <f t="shared" si="22"/>
        <v>0</v>
      </c>
      <c r="L131" s="161">
        <f t="shared" si="23"/>
        <v>0</v>
      </c>
      <c r="M131" s="160">
        <f t="shared" si="24"/>
        <v>0</v>
      </c>
      <c r="N131" s="160">
        <f t="shared" si="25"/>
        <v>0</v>
      </c>
      <c r="O131" s="160">
        <f t="shared" si="26"/>
        <v>0</v>
      </c>
      <c r="P131" s="160">
        <f t="shared" si="27"/>
        <v>0</v>
      </c>
      <c r="S131" s="162">
        <v>5.4</v>
      </c>
      <c r="T131" s="162">
        <v>0.1</v>
      </c>
    </row>
    <row r="132" spans="1:20" ht="15.75">
      <c r="A132" s="156" t="s">
        <v>608</v>
      </c>
      <c r="B132" s="156" t="s">
        <v>147</v>
      </c>
      <c r="C132" s="157" t="s">
        <v>222</v>
      </c>
      <c r="D132" s="156" t="s">
        <v>0</v>
      </c>
      <c r="E132" s="162">
        <v>6</v>
      </c>
      <c r="F132" s="158"/>
      <c r="G132" s="159"/>
      <c r="H132" s="160">
        <f t="shared" si="21"/>
        <v>0</v>
      </c>
      <c r="I132" s="160"/>
      <c r="J132" s="160"/>
      <c r="K132" s="160">
        <f t="shared" si="22"/>
        <v>0</v>
      </c>
      <c r="L132" s="161">
        <f t="shared" si="23"/>
        <v>0</v>
      </c>
      <c r="M132" s="160">
        <f t="shared" si="24"/>
        <v>0</v>
      </c>
      <c r="N132" s="160">
        <f t="shared" si="25"/>
        <v>0</v>
      </c>
      <c r="O132" s="160">
        <f t="shared" si="26"/>
        <v>0</v>
      </c>
      <c r="P132" s="160">
        <f t="shared" si="27"/>
        <v>0</v>
      </c>
      <c r="S132" s="162">
        <v>5.4</v>
      </c>
      <c r="T132" s="162">
        <v>0.1</v>
      </c>
    </row>
    <row r="133" spans="1:20" ht="15.75">
      <c r="A133" s="156" t="s">
        <v>609</v>
      </c>
      <c r="B133" s="156" t="s">
        <v>147</v>
      </c>
      <c r="C133" s="157" t="s">
        <v>192</v>
      </c>
      <c r="D133" s="156" t="s">
        <v>0</v>
      </c>
      <c r="E133" s="162">
        <v>6</v>
      </c>
      <c r="F133" s="158"/>
      <c r="G133" s="159"/>
      <c r="H133" s="160">
        <f t="shared" si="21"/>
        <v>0</v>
      </c>
      <c r="I133" s="160"/>
      <c r="J133" s="160"/>
      <c r="K133" s="160">
        <f t="shared" si="22"/>
        <v>0</v>
      </c>
      <c r="L133" s="161">
        <f t="shared" si="23"/>
        <v>0</v>
      </c>
      <c r="M133" s="160">
        <f t="shared" si="24"/>
        <v>0</v>
      </c>
      <c r="N133" s="160">
        <f t="shared" si="25"/>
        <v>0</v>
      </c>
      <c r="O133" s="160">
        <f t="shared" si="26"/>
        <v>0</v>
      </c>
      <c r="P133" s="160">
        <f t="shared" si="27"/>
        <v>0</v>
      </c>
      <c r="S133" s="162">
        <v>4.2</v>
      </c>
      <c r="T133" s="162">
        <v>0.1</v>
      </c>
    </row>
    <row r="134" spans="1:20" ht="15.75">
      <c r="A134" s="156" t="s">
        <v>610</v>
      </c>
      <c r="B134" s="156" t="s">
        <v>147</v>
      </c>
      <c r="C134" s="157" t="s">
        <v>193</v>
      </c>
      <c r="D134" s="156" t="s">
        <v>0</v>
      </c>
      <c r="E134" s="162">
        <v>8</v>
      </c>
      <c r="F134" s="158"/>
      <c r="G134" s="159"/>
      <c r="H134" s="160">
        <f t="shared" si="21"/>
        <v>0</v>
      </c>
      <c r="I134" s="160"/>
      <c r="J134" s="160"/>
      <c r="K134" s="160">
        <f t="shared" si="22"/>
        <v>0</v>
      </c>
      <c r="L134" s="161">
        <f t="shared" si="23"/>
        <v>0</v>
      </c>
      <c r="M134" s="160">
        <f t="shared" si="24"/>
        <v>0</v>
      </c>
      <c r="N134" s="160">
        <f t="shared" si="25"/>
        <v>0</v>
      </c>
      <c r="O134" s="160">
        <f t="shared" si="26"/>
        <v>0</v>
      </c>
      <c r="P134" s="160">
        <f t="shared" si="27"/>
        <v>0</v>
      </c>
      <c r="S134" s="162">
        <v>3.4</v>
      </c>
      <c r="T134" s="162">
        <v>0.1</v>
      </c>
    </row>
    <row r="135" spans="1:20" ht="15.75">
      <c r="A135" s="156" t="s">
        <v>611</v>
      </c>
      <c r="B135" s="156" t="s">
        <v>147</v>
      </c>
      <c r="C135" s="157" t="s">
        <v>194</v>
      </c>
      <c r="D135" s="156" t="s">
        <v>0</v>
      </c>
      <c r="E135" s="162">
        <v>6</v>
      </c>
      <c r="F135" s="158"/>
      <c r="G135" s="159"/>
      <c r="H135" s="160">
        <f t="shared" si="21"/>
        <v>0</v>
      </c>
      <c r="I135" s="160"/>
      <c r="J135" s="160"/>
      <c r="K135" s="160">
        <f t="shared" si="22"/>
        <v>0</v>
      </c>
      <c r="L135" s="161">
        <f t="shared" si="23"/>
        <v>0</v>
      </c>
      <c r="M135" s="160">
        <f t="shared" si="24"/>
        <v>0</v>
      </c>
      <c r="N135" s="160">
        <f t="shared" si="25"/>
        <v>0</v>
      </c>
      <c r="O135" s="160">
        <f t="shared" si="26"/>
        <v>0</v>
      </c>
      <c r="P135" s="160">
        <f t="shared" si="27"/>
        <v>0</v>
      </c>
      <c r="S135" s="162">
        <v>3.4</v>
      </c>
      <c r="T135" s="162">
        <v>0.1</v>
      </c>
    </row>
    <row r="136" spans="1:20" ht="15.75">
      <c r="A136" s="156" t="s">
        <v>612</v>
      </c>
      <c r="B136" s="156" t="s">
        <v>147</v>
      </c>
      <c r="C136" s="157" t="s">
        <v>195</v>
      </c>
      <c r="D136" s="156" t="s">
        <v>0</v>
      </c>
      <c r="E136" s="162">
        <v>8</v>
      </c>
      <c r="F136" s="158"/>
      <c r="G136" s="159"/>
      <c r="H136" s="160">
        <f t="shared" si="21"/>
        <v>0</v>
      </c>
      <c r="I136" s="160"/>
      <c r="J136" s="160"/>
      <c r="K136" s="160">
        <f t="shared" si="22"/>
        <v>0</v>
      </c>
      <c r="L136" s="161">
        <f t="shared" si="23"/>
        <v>0</v>
      </c>
      <c r="M136" s="160">
        <f t="shared" si="24"/>
        <v>0</v>
      </c>
      <c r="N136" s="160">
        <f t="shared" si="25"/>
        <v>0</v>
      </c>
      <c r="O136" s="160">
        <f t="shared" si="26"/>
        <v>0</v>
      </c>
      <c r="P136" s="160">
        <f t="shared" si="27"/>
        <v>0</v>
      </c>
      <c r="S136" s="162">
        <v>3.4</v>
      </c>
      <c r="T136" s="162">
        <v>0.1</v>
      </c>
    </row>
    <row r="137" spans="1:20" ht="15.75">
      <c r="A137" s="156" t="s">
        <v>613</v>
      </c>
      <c r="B137" s="156"/>
      <c r="C137" s="157" t="s">
        <v>221</v>
      </c>
      <c r="D137" s="156" t="s">
        <v>0</v>
      </c>
      <c r="E137" s="162">
        <v>2</v>
      </c>
      <c r="F137" s="158"/>
      <c r="G137" s="159"/>
      <c r="H137" s="160">
        <f t="shared" si="21"/>
        <v>0</v>
      </c>
      <c r="I137" s="160"/>
      <c r="J137" s="160"/>
      <c r="K137" s="160">
        <f t="shared" si="22"/>
        <v>0</v>
      </c>
      <c r="L137" s="161">
        <f t="shared" si="23"/>
        <v>0</v>
      </c>
      <c r="M137" s="160">
        <f t="shared" si="24"/>
        <v>0</v>
      </c>
      <c r="N137" s="160">
        <f t="shared" si="25"/>
        <v>0</v>
      </c>
      <c r="O137" s="160">
        <f t="shared" si="26"/>
        <v>0</v>
      </c>
      <c r="P137" s="160">
        <f t="shared" si="27"/>
        <v>0</v>
      </c>
      <c r="S137" s="162"/>
      <c r="T137" s="162"/>
    </row>
    <row r="138" spans="1:20" ht="15.75">
      <c r="A138" s="156" t="s">
        <v>614</v>
      </c>
      <c r="B138" s="156"/>
      <c r="C138" s="157" t="s">
        <v>225</v>
      </c>
      <c r="D138" s="156" t="s">
        <v>0</v>
      </c>
      <c r="E138" s="162">
        <v>2</v>
      </c>
      <c r="F138" s="158"/>
      <c r="G138" s="159"/>
      <c r="H138" s="160">
        <f t="shared" si="21"/>
        <v>0</v>
      </c>
      <c r="I138" s="160"/>
      <c r="J138" s="160"/>
      <c r="K138" s="160">
        <f t="shared" si="22"/>
        <v>0</v>
      </c>
      <c r="L138" s="161">
        <f t="shared" si="23"/>
        <v>0</v>
      </c>
      <c r="M138" s="160">
        <f t="shared" si="24"/>
        <v>0</v>
      </c>
      <c r="N138" s="160">
        <f t="shared" si="25"/>
        <v>0</v>
      </c>
      <c r="O138" s="160">
        <f t="shared" si="26"/>
        <v>0</v>
      </c>
      <c r="P138" s="160">
        <f t="shared" si="27"/>
        <v>0</v>
      </c>
      <c r="S138" s="162"/>
      <c r="T138" s="162"/>
    </row>
    <row r="139" spans="1:20" ht="15.75">
      <c r="A139" s="156" t="s">
        <v>615</v>
      </c>
      <c r="B139" s="156" t="s">
        <v>147</v>
      </c>
      <c r="C139" s="157" t="s">
        <v>192</v>
      </c>
      <c r="D139" s="156" t="s">
        <v>0</v>
      </c>
      <c r="E139" s="162">
        <v>8</v>
      </c>
      <c r="F139" s="158"/>
      <c r="G139" s="159"/>
      <c r="H139" s="160">
        <f t="shared" si="21"/>
        <v>0</v>
      </c>
      <c r="I139" s="160"/>
      <c r="J139" s="160"/>
      <c r="K139" s="160">
        <f t="shared" si="22"/>
        <v>0</v>
      </c>
      <c r="L139" s="161">
        <f t="shared" si="23"/>
        <v>0</v>
      </c>
      <c r="M139" s="160">
        <f t="shared" si="24"/>
        <v>0</v>
      </c>
      <c r="N139" s="160">
        <f t="shared" si="25"/>
        <v>0</v>
      </c>
      <c r="O139" s="160">
        <f t="shared" si="26"/>
        <v>0</v>
      </c>
      <c r="P139" s="160">
        <f t="shared" si="27"/>
        <v>0</v>
      </c>
      <c r="S139" s="162">
        <v>12</v>
      </c>
      <c r="T139" s="162">
        <v>0.1</v>
      </c>
    </row>
    <row r="140" spans="1:20" ht="15.75">
      <c r="A140" s="156" t="s">
        <v>616</v>
      </c>
      <c r="B140" s="156" t="s">
        <v>147</v>
      </c>
      <c r="C140" s="157" t="s">
        <v>193</v>
      </c>
      <c r="D140" s="156" t="s">
        <v>0</v>
      </c>
      <c r="E140" s="162">
        <v>10</v>
      </c>
      <c r="F140" s="158"/>
      <c r="G140" s="159"/>
      <c r="H140" s="160">
        <f aca="true" t="shared" si="28" ref="H140:H156">G140*F140</f>
        <v>0</v>
      </c>
      <c r="I140" s="160"/>
      <c r="J140" s="160"/>
      <c r="K140" s="160">
        <f aca="true" t="shared" si="29" ref="K140:K156">J140+I140+H140</f>
        <v>0</v>
      </c>
      <c r="L140" s="161">
        <f aca="true" t="shared" si="30" ref="L140:L156">F140*E140</f>
        <v>0</v>
      </c>
      <c r="M140" s="160">
        <f aca="true" t="shared" si="31" ref="M140:M156">H140*E140</f>
        <v>0</v>
      </c>
      <c r="N140" s="160">
        <f aca="true" t="shared" si="32" ref="N140:N156">I140*E140</f>
        <v>0</v>
      </c>
      <c r="O140" s="160">
        <f aca="true" t="shared" si="33" ref="O140:O156">J140*E140</f>
        <v>0</v>
      </c>
      <c r="P140" s="160">
        <f aca="true" t="shared" si="34" ref="P140:P156">O140+N140+M140</f>
        <v>0</v>
      </c>
      <c r="S140" s="162">
        <v>9.45</v>
      </c>
      <c r="T140" s="162">
        <v>0.1</v>
      </c>
    </row>
    <row r="141" spans="1:20" ht="15.75">
      <c r="A141" s="156" t="s">
        <v>617</v>
      </c>
      <c r="B141" s="156" t="s">
        <v>147</v>
      </c>
      <c r="C141" s="157" t="s">
        <v>195</v>
      </c>
      <c r="D141" s="156" t="s">
        <v>0</v>
      </c>
      <c r="E141" s="162">
        <v>32</v>
      </c>
      <c r="F141" s="158"/>
      <c r="G141" s="159"/>
      <c r="H141" s="160">
        <f t="shared" si="28"/>
        <v>0</v>
      </c>
      <c r="I141" s="160"/>
      <c r="J141" s="160"/>
      <c r="K141" s="160">
        <f t="shared" si="29"/>
        <v>0</v>
      </c>
      <c r="L141" s="161">
        <f t="shared" si="30"/>
        <v>0</v>
      </c>
      <c r="M141" s="160">
        <f t="shared" si="31"/>
        <v>0</v>
      </c>
      <c r="N141" s="160">
        <f t="shared" si="32"/>
        <v>0</v>
      </c>
      <c r="O141" s="160">
        <f t="shared" si="33"/>
        <v>0</v>
      </c>
      <c r="P141" s="160">
        <f t="shared" si="34"/>
        <v>0</v>
      </c>
      <c r="S141" s="162">
        <v>9.45</v>
      </c>
      <c r="T141" s="162">
        <v>0.1</v>
      </c>
    </row>
    <row r="142" spans="1:20" ht="15.75">
      <c r="A142" s="156" t="s">
        <v>618</v>
      </c>
      <c r="B142" s="156" t="s">
        <v>147</v>
      </c>
      <c r="C142" s="157" t="s">
        <v>68</v>
      </c>
      <c r="D142" s="156" t="s">
        <v>0</v>
      </c>
      <c r="E142" s="162">
        <v>10</v>
      </c>
      <c r="F142" s="158"/>
      <c r="G142" s="159"/>
      <c r="H142" s="160">
        <f t="shared" si="28"/>
        <v>0</v>
      </c>
      <c r="I142" s="160"/>
      <c r="J142" s="160"/>
      <c r="K142" s="160">
        <f t="shared" si="29"/>
        <v>0</v>
      </c>
      <c r="L142" s="161">
        <f t="shared" si="30"/>
        <v>0</v>
      </c>
      <c r="M142" s="160">
        <f t="shared" si="31"/>
        <v>0</v>
      </c>
      <c r="N142" s="160">
        <f t="shared" si="32"/>
        <v>0</v>
      </c>
      <c r="O142" s="160">
        <f t="shared" si="33"/>
        <v>0</v>
      </c>
      <c r="P142" s="160">
        <f t="shared" si="34"/>
        <v>0</v>
      </c>
      <c r="S142" s="162">
        <v>11.5</v>
      </c>
      <c r="T142" s="169">
        <v>1</v>
      </c>
    </row>
    <row r="143" spans="1:20" ht="15.75">
      <c r="A143" s="156" t="s">
        <v>619</v>
      </c>
      <c r="B143" s="156" t="s">
        <v>147</v>
      </c>
      <c r="C143" s="157" t="s">
        <v>3</v>
      </c>
      <c r="D143" s="156" t="s">
        <v>0</v>
      </c>
      <c r="E143" s="162">
        <v>10</v>
      </c>
      <c r="F143" s="158"/>
      <c r="G143" s="159"/>
      <c r="H143" s="160">
        <f t="shared" si="28"/>
        <v>0</v>
      </c>
      <c r="I143" s="160"/>
      <c r="J143" s="160"/>
      <c r="K143" s="160">
        <f t="shared" si="29"/>
        <v>0</v>
      </c>
      <c r="L143" s="161">
        <f t="shared" si="30"/>
        <v>0</v>
      </c>
      <c r="M143" s="160">
        <f t="shared" si="31"/>
        <v>0</v>
      </c>
      <c r="N143" s="160">
        <f t="shared" si="32"/>
        <v>0</v>
      </c>
      <c r="O143" s="160">
        <f t="shared" si="33"/>
        <v>0</v>
      </c>
      <c r="P143" s="160">
        <f t="shared" si="34"/>
        <v>0</v>
      </c>
      <c r="S143" s="162">
        <v>8</v>
      </c>
      <c r="T143" s="169">
        <v>0.12</v>
      </c>
    </row>
    <row r="144" spans="1:20" ht="15.75">
      <c r="A144" s="156" t="s">
        <v>620</v>
      </c>
      <c r="B144" s="156" t="s">
        <v>147</v>
      </c>
      <c r="C144" s="157" t="s">
        <v>498</v>
      </c>
      <c r="D144" s="156" t="s">
        <v>10</v>
      </c>
      <c r="E144" s="162">
        <v>102</v>
      </c>
      <c r="F144" s="158"/>
      <c r="G144" s="159"/>
      <c r="H144" s="160">
        <f t="shared" si="28"/>
        <v>0</v>
      </c>
      <c r="I144" s="160"/>
      <c r="J144" s="160"/>
      <c r="K144" s="160">
        <f t="shared" si="29"/>
        <v>0</v>
      </c>
      <c r="L144" s="161">
        <f t="shared" si="30"/>
        <v>0</v>
      </c>
      <c r="M144" s="160">
        <f t="shared" si="31"/>
        <v>0</v>
      </c>
      <c r="N144" s="160">
        <f t="shared" si="32"/>
        <v>0</v>
      </c>
      <c r="O144" s="160">
        <f t="shared" si="33"/>
        <v>0</v>
      </c>
      <c r="P144" s="160">
        <f t="shared" si="34"/>
        <v>0</v>
      </c>
      <c r="S144" s="162">
        <v>1.25</v>
      </c>
      <c r="T144" s="162">
        <v>0.12</v>
      </c>
    </row>
    <row r="145" spans="1:20" ht="15.75">
      <c r="A145" s="156" t="s">
        <v>621</v>
      </c>
      <c r="B145" s="156"/>
      <c r="C145" s="157" t="s">
        <v>499</v>
      </c>
      <c r="D145" s="156" t="s">
        <v>10</v>
      </c>
      <c r="E145" s="162">
        <v>12</v>
      </c>
      <c r="F145" s="158"/>
      <c r="G145" s="159"/>
      <c r="H145" s="160">
        <f t="shared" si="28"/>
        <v>0</v>
      </c>
      <c r="I145" s="160"/>
      <c r="J145" s="160"/>
      <c r="K145" s="160">
        <f t="shared" si="29"/>
        <v>0</v>
      </c>
      <c r="L145" s="161">
        <f t="shared" si="30"/>
        <v>0</v>
      </c>
      <c r="M145" s="160">
        <f t="shared" si="31"/>
        <v>0</v>
      </c>
      <c r="N145" s="160">
        <f t="shared" si="32"/>
        <v>0</v>
      </c>
      <c r="O145" s="160">
        <f t="shared" si="33"/>
        <v>0</v>
      </c>
      <c r="P145" s="160">
        <f t="shared" si="34"/>
        <v>0</v>
      </c>
      <c r="S145" s="162"/>
      <c r="T145" s="162"/>
    </row>
    <row r="146" spans="1:20" ht="15.75">
      <c r="A146" s="156" t="s">
        <v>622</v>
      </c>
      <c r="B146" s="156" t="s">
        <v>147</v>
      </c>
      <c r="C146" s="157" t="s">
        <v>4</v>
      </c>
      <c r="D146" s="156" t="s">
        <v>0</v>
      </c>
      <c r="E146" s="162">
        <v>5</v>
      </c>
      <c r="F146" s="158"/>
      <c r="G146" s="159"/>
      <c r="H146" s="160">
        <f t="shared" si="28"/>
        <v>0</v>
      </c>
      <c r="I146" s="160"/>
      <c r="J146" s="160"/>
      <c r="K146" s="160">
        <f t="shared" si="29"/>
        <v>0</v>
      </c>
      <c r="L146" s="161">
        <f t="shared" si="30"/>
        <v>0</v>
      </c>
      <c r="M146" s="160">
        <f t="shared" si="31"/>
        <v>0</v>
      </c>
      <c r="N146" s="160">
        <f t="shared" si="32"/>
        <v>0</v>
      </c>
      <c r="O146" s="160">
        <f t="shared" si="33"/>
        <v>0</v>
      </c>
      <c r="P146" s="160">
        <f t="shared" si="34"/>
        <v>0</v>
      </c>
      <c r="S146" s="162">
        <v>5.25</v>
      </c>
      <c r="T146" s="162"/>
    </row>
    <row r="147" spans="1:20" ht="15.75">
      <c r="A147" s="156" t="s">
        <v>623</v>
      </c>
      <c r="B147" s="156" t="s">
        <v>147</v>
      </c>
      <c r="C147" s="157" t="s">
        <v>5</v>
      </c>
      <c r="D147" s="156" t="s">
        <v>0</v>
      </c>
      <c r="E147" s="162">
        <v>29</v>
      </c>
      <c r="F147" s="158"/>
      <c r="G147" s="159"/>
      <c r="H147" s="160">
        <f t="shared" si="28"/>
        <v>0</v>
      </c>
      <c r="I147" s="160"/>
      <c r="J147" s="160"/>
      <c r="K147" s="160">
        <f t="shared" si="29"/>
        <v>0</v>
      </c>
      <c r="L147" s="161">
        <f t="shared" si="30"/>
        <v>0</v>
      </c>
      <c r="M147" s="160">
        <f t="shared" si="31"/>
        <v>0</v>
      </c>
      <c r="N147" s="160">
        <f t="shared" si="32"/>
        <v>0</v>
      </c>
      <c r="O147" s="160">
        <f t="shared" si="33"/>
        <v>0</v>
      </c>
      <c r="P147" s="160">
        <f t="shared" si="34"/>
        <v>0</v>
      </c>
      <c r="S147" s="162">
        <v>9.3</v>
      </c>
      <c r="T147" s="162">
        <v>0.25</v>
      </c>
    </row>
    <row r="148" spans="1:20" ht="15.75">
      <c r="A148" s="156" t="s">
        <v>624</v>
      </c>
      <c r="B148" s="156" t="s">
        <v>147</v>
      </c>
      <c r="C148" s="157" t="s">
        <v>69</v>
      </c>
      <c r="D148" s="156" t="s">
        <v>0</v>
      </c>
      <c r="E148" s="162">
        <v>2</v>
      </c>
      <c r="F148" s="158"/>
      <c r="G148" s="159"/>
      <c r="H148" s="160">
        <f t="shared" si="28"/>
        <v>0</v>
      </c>
      <c r="I148" s="160"/>
      <c r="J148" s="160"/>
      <c r="K148" s="160">
        <f t="shared" si="29"/>
        <v>0</v>
      </c>
      <c r="L148" s="161">
        <f t="shared" si="30"/>
        <v>0</v>
      </c>
      <c r="M148" s="160">
        <f t="shared" si="31"/>
        <v>0</v>
      </c>
      <c r="N148" s="160">
        <f t="shared" si="32"/>
        <v>0</v>
      </c>
      <c r="O148" s="160">
        <f t="shared" si="33"/>
        <v>0</v>
      </c>
      <c r="P148" s="160">
        <f t="shared" si="34"/>
        <v>0</v>
      </c>
      <c r="S148" s="162">
        <v>69.85</v>
      </c>
      <c r="T148" s="162">
        <v>1.4</v>
      </c>
    </row>
    <row r="149" spans="1:20" ht="15.75">
      <c r="A149" s="156" t="s">
        <v>625</v>
      </c>
      <c r="B149" s="156" t="s">
        <v>147</v>
      </c>
      <c r="C149" s="157" t="s">
        <v>152</v>
      </c>
      <c r="D149" s="156" t="s">
        <v>0</v>
      </c>
      <c r="E149" s="162">
        <v>2</v>
      </c>
      <c r="F149" s="158"/>
      <c r="G149" s="159"/>
      <c r="H149" s="160">
        <f t="shared" si="28"/>
        <v>0</v>
      </c>
      <c r="I149" s="160"/>
      <c r="J149" s="160"/>
      <c r="K149" s="160">
        <f t="shared" si="29"/>
        <v>0</v>
      </c>
      <c r="L149" s="161">
        <f t="shared" si="30"/>
        <v>0</v>
      </c>
      <c r="M149" s="160">
        <f t="shared" si="31"/>
        <v>0</v>
      </c>
      <c r="N149" s="160">
        <f t="shared" si="32"/>
        <v>0</v>
      </c>
      <c r="O149" s="160">
        <f t="shared" si="33"/>
        <v>0</v>
      </c>
      <c r="P149" s="160">
        <f t="shared" si="34"/>
        <v>0</v>
      </c>
      <c r="S149" s="162">
        <v>48.95</v>
      </c>
      <c r="T149" s="169">
        <v>0.95</v>
      </c>
    </row>
    <row r="150" spans="1:20" ht="15.75">
      <c r="A150" s="156" t="s">
        <v>626</v>
      </c>
      <c r="B150" s="156" t="s">
        <v>147</v>
      </c>
      <c r="C150" s="157" t="s">
        <v>153</v>
      </c>
      <c r="D150" s="156" t="s">
        <v>0</v>
      </c>
      <c r="E150" s="162">
        <v>8</v>
      </c>
      <c r="F150" s="158"/>
      <c r="G150" s="159"/>
      <c r="H150" s="160">
        <f t="shared" si="28"/>
        <v>0</v>
      </c>
      <c r="I150" s="160"/>
      <c r="J150" s="160"/>
      <c r="K150" s="160">
        <f t="shared" si="29"/>
        <v>0</v>
      </c>
      <c r="L150" s="161">
        <f t="shared" si="30"/>
        <v>0</v>
      </c>
      <c r="M150" s="160">
        <f t="shared" si="31"/>
        <v>0</v>
      </c>
      <c r="N150" s="160">
        <f t="shared" si="32"/>
        <v>0</v>
      </c>
      <c r="O150" s="160">
        <f t="shared" si="33"/>
        <v>0</v>
      </c>
      <c r="P150" s="160">
        <f t="shared" si="34"/>
        <v>0</v>
      </c>
      <c r="S150" s="162">
        <v>32.56</v>
      </c>
      <c r="T150" s="169">
        <v>0.95</v>
      </c>
    </row>
    <row r="151" spans="1:20" ht="15.75">
      <c r="A151" s="156" t="s">
        <v>627</v>
      </c>
      <c r="B151" s="156" t="s">
        <v>147</v>
      </c>
      <c r="C151" s="157" t="s">
        <v>154</v>
      </c>
      <c r="D151" s="156" t="s">
        <v>0</v>
      </c>
      <c r="E151" s="162">
        <v>8</v>
      </c>
      <c r="F151" s="158"/>
      <c r="G151" s="159"/>
      <c r="H151" s="160">
        <f t="shared" si="28"/>
        <v>0</v>
      </c>
      <c r="I151" s="160"/>
      <c r="J151" s="160"/>
      <c r="K151" s="160">
        <f t="shared" si="29"/>
        <v>0</v>
      </c>
      <c r="L151" s="161">
        <f t="shared" si="30"/>
        <v>0</v>
      </c>
      <c r="M151" s="160">
        <f t="shared" si="31"/>
        <v>0</v>
      </c>
      <c r="N151" s="160">
        <f t="shared" si="32"/>
        <v>0</v>
      </c>
      <c r="O151" s="160">
        <f t="shared" si="33"/>
        <v>0</v>
      </c>
      <c r="P151" s="160">
        <f t="shared" si="34"/>
        <v>0</v>
      </c>
      <c r="S151" s="162">
        <v>23.12</v>
      </c>
      <c r="T151" s="169">
        <v>0.5</v>
      </c>
    </row>
    <row r="152" spans="1:20" ht="15.75">
      <c r="A152" s="156" t="s">
        <v>628</v>
      </c>
      <c r="B152" s="156" t="s">
        <v>147</v>
      </c>
      <c r="C152" s="157" t="s">
        <v>6</v>
      </c>
      <c r="D152" s="156" t="s">
        <v>0</v>
      </c>
      <c r="E152" s="162">
        <v>28</v>
      </c>
      <c r="F152" s="158"/>
      <c r="G152" s="159"/>
      <c r="H152" s="160">
        <f t="shared" si="28"/>
        <v>0</v>
      </c>
      <c r="I152" s="160"/>
      <c r="J152" s="160"/>
      <c r="K152" s="160">
        <f t="shared" si="29"/>
        <v>0</v>
      </c>
      <c r="L152" s="161">
        <f t="shared" si="30"/>
        <v>0</v>
      </c>
      <c r="M152" s="160">
        <f t="shared" si="31"/>
        <v>0</v>
      </c>
      <c r="N152" s="160">
        <f t="shared" si="32"/>
        <v>0</v>
      </c>
      <c r="O152" s="160">
        <f t="shared" si="33"/>
        <v>0</v>
      </c>
      <c r="P152" s="160">
        <f t="shared" si="34"/>
        <v>0</v>
      </c>
      <c r="S152" s="162">
        <v>19.56</v>
      </c>
      <c r="T152" s="169">
        <v>0.5</v>
      </c>
    </row>
    <row r="153" spans="1:20" ht="36.75" customHeight="1">
      <c r="A153" s="156" t="s">
        <v>629</v>
      </c>
      <c r="B153" s="156"/>
      <c r="C153" s="167" t="s">
        <v>500</v>
      </c>
      <c r="D153" s="156" t="s">
        <v>2</v>
      </c>
      <c r="E153" s="162">
        <v>4</v>
      </c>
      <c r="F153" s="158"/>
      <c r="G153" s="159"/>
      <c r="H153" s="160">
        <f t="shared" si="28"/>
        <v>0</v>
      </c>
      <c r="I153" s="160"/>
      <c r="J153" s="160"/>
      <c r="K153" s="160">
        <f t="shared" si="29"/>
        <v>0</v>
      </c>
      <c r="L153" s="161">
        <f t="shared" si="30"/>
        <v>0</v>
      </c>
      <c r="M153" s="160">
        <f t="shared" si="31"/>
        <v>0</v>
      </c>
      <c r="N153" s="160">
        <f t="shared" si="32"/>
        <v>0</v>
      </c>
      <c r="O153" s="160">
        <f t="shared" si="33"/>
        <v>0</v>
      </c>
      <c r="P153" s="160">
        <f t="shared" si="34"/>
        <v>0</v>
      </c>
      <c r="S153" s="162"/>
      <c r="T153" s="169"/>
    </row>
    <row r="154" spans="1:20" ht="15.75">
      <c r="A154" s="156" t="s">
        <v>630</v>
      </c>
      <c r="B154" s="156"/>
      <c r="C154" s="157" t="s">
        <v>501</v>
      </c>
      <c r="D154" s="156" t="s">
        <v>130</v>
      </c>
      <c r="E154" s="162">
        <v>0.5</v>
      </c>
      <c r="F154" s="158"/>
      <c r="G154" s="159"/>
      <c r="H154" s="160">
        <f t="shared" si="28"/>
        <v>0</v>
      </c>
      <c r="I154" s="160"/>
      <c r="J154" s="160"/>
      <c r="K154" s="160">
        <f t="shared" si="29"/>
        <v>0</v>
      </c>
      <c r="L154" s="161">
        <f t="shared" si="30"/>
        <v>0</v>
      </c>
      <c r="M154" s="160">
        <f t="shared" si="31"/>
        <v>0</v>
      </c>
      <c r="N154" s="160">
        <f t="shared" si="32"/>
        <v>0</v>
      </c>
      <c r="O154" s="160">
        <f t="shared" si="33"/>
        <v>0</v>
      </c>
      <c r="P154" s="160">
        <f t="shared" si="34"/>
        <v>0</v>
      </c>
      <c r="S154" s="162"/>
      <c r="T154" s="169"/>
    </row>
    <row r="155" spans="1:20" ht="15.75">
      <c r="A155" s="156" t="s">
        <v>631</v>
      </c>
      <c r="B155" s="156"/>
      <c r="C155" s="157" t="s">
        <v>502</v>
      </c>
      <c r="D155" s="156" t="s">
        <v>2</v>
      </c>
      <c r="E155" s="162">
        <v>1</v>
      </c>
      <c r="F155" s="158"/>
      <c r="G155" s="159"/>
      <c r="H155" s="160">
        <f t="shared" si="28"/>
        <v>0</v>
      </c>
      <c r="I155" s="160"/>
      <c r="J155" s="160"/>
      <c r="K155" s="160">
        <f t="shared" si="29"/>
        <v>0</v>
      </c>
      <c r="L155" s="161">
        <f t="shared" si="30"/>
        <v>0</v>
      </c>
      <c r="M155" s="160">
        <f t="shared" si="31"/>
        <v>0</v>
      </c>
      <c r="N155" s="160">
        <f t="shared" si="32"/>
        <v>0</v>
      </c>
      <c r="O155" s="160">
        <f t="shared" si="33"/>
        <v>0</v>
      </c>
      <c r="P155" s="160">
        <f t="shared" si="34"/>
        <v>0</v>
      </c>
      <c r="S155" s="162"/>
      <c r="T155" s="169"/>
    </row>
    <row r="156" spans="1:20" ht="15.75">
      <c r="A156" s="156" t="s">
        <v>632</v>
      </c>
      <c r="B156" s="156" t="s">
        <v>9</v>
      </c>
      <c r="C156" s="157" t="s">
        <v>125</v>
      </c>
      <c r="D156" s="156" t="s">
        <v>10</v>
      </c>
      <c r="E156" s="168">
        <v>3230</v>
      </c>
      <c r="F156" s="158"/>
      <c r="G156" s="159"/>
      <c r="H156" s="160">
        <f t="shared" si="28"/>
        <v>0</v>
      </c>
      <c r="I156" s="160"/>
      <c r="J156" s="160"/>
      <c r="K156" s="160">
        <f t="shared" si="29"/>
        <v>0</v>
      </c>
      <c r="L156" s="161">
        <f t="shared" si="30"/>
        <v>0</v>
      </c>
      <c r="M156" s="160">
        <f t="shared" si="31"/>
        <v>0</v>
      </c>
      <c r="N156" s="160">
        <f t="shared" si="32"/>
        <v>0</v>
      </c>
      <c r="O156" s="160">
        <f t="shared" si="33"/>
        <v>0</v>
      </c>
      <c r="P156" s="160">
        <f t="shared" si="34"/>
        <v>0</v>
      </c>
      <c r="Q156" s="170"/>
      <c r="S156" s="162"/>
      <c r="T156" s="162">
        <v>0.02</v>
      </c>
    </row>
    <row r="157" spans="1:16" ht="15.75">
      <c r="A157" s="157"/>
      <c r="B157" s="171"/>
      <c r="C157" s="172" t="s">
        <v>19</v>
      </c>
      <c r="D157" s="173" t="s">
        <v>165</v>
      </c>
      <c r="E157" s="172"/>
      <c r="F157" s="174"/>
      <c r="G157" s="174"/>
      <c r="H157" s="175"/>
      <c r="I157" s="176"/>
      <c r="J157" s="175"/>
      <c r="K157" s="175"/>
      <c r="L157" s="175">
        <f>SUM(L17:L156)</f>
        <v>0</v>
      </c>
      <c r="M157" s="175">
        <f>SUM(M17:M156)</f>
        <v>0</v>
      </c>
      <c r="N157" s="175">
        <f>SUM(N17:N156)</f>
        <v>0</v>
      </c>
      <c r="O157" s="175">
        <f>SUM(O17:O156)</f>
        <v>0</v>
      </c>
      <c r="P157" s="175">
        <f>SUM(P17:P156)</f>
        <v>0</v>
      </c>
    </row>
    <row r="158" spans="1:16" ht="15.75">
      <c r="A158" s="156"/>
      <c r="B158" s="156"/>
      <c r="C158" s="370" t="s">
        <v>633</v>
      </c>
      <c r="D158" s="370"/>
      <c r="E158" s="370"/>
      <c r="F158" s="370"/>
      <c r="G158" s="370"/>
      <c r="H158" s="370"/>
      <c r="I158" s="370"/>
      <c r="J158" s="370"/>
      <c r="K158" s="370"/>
      <c r="L158" s="162"/>
      <c r="M158" s="162"/>
      <c r="N158" s="162">
        <v>0</v>
      </c>
      <c r="O158" s="157"/>
      <c r="P158" s="162">
        <f>N158</f>
        <v>0</v>
      </c>
    </row>
    <row r="159" spans="1:16" ht="15.75">
      <c r="A159" s="156"/>
      <c r="B159" s="156"/>
      <c r="C159" s="370" t="s">
        <v>19</v>
      </c>
      <c r="D159" s="370"/>
      <c r="E159" s="370"/>
      <c r="F159" s="370"/>
      <c r="G159" s="370"/>
      <c r="H159" s="370"/>
      <c r="I159" s="370"/>
      <c r="J159" s="370"/>
      <c r="K159" s="370"/>
      <c r="L159" s="162"/>
      <c r="M159" s="162"/>
      <c r="N159" s="162">
        <f>SUM(N157:N158)</f>
        <v>0</v>
      </c>
      <c r="O159" s="162"/>
      <c r="P159" s="162">
        <f>N159</f>
        <v>0</v>
      </c>
    </row>
    <row r="160" spans="1:16" ht="15.75">
      <c r="A160" s="156"/>
      <c r="B160" s="156"/>
      <c r="C160" s="370" t="s">
        <v>634</v>
      </c>
      <c r="D160" s="370"/>
      <c r="E160" s="370"/>
      <c r="F160" s="370"/>
      <c r="G160" s="370"/>
      <c r="H160" s="370"/>
      <c r="I160" s="370"/>
      <c r="J160" s="370"/>
      <c r="K160" s="370"/>
      <c r="L160" s="162"/>
      <c r="M160" s="162"/>
      <c r="N160" s="162">
        <v>0</v>
      </c>
      <c r="O160" s="157"/>
      <c r="P160" s="162">
        <f>N160</f>
        <v>0</v>
      </c>
    </row>
    <row r="161" spans="1:16" ht="15.75">
      <c r="A161" s="156"/>
      <c r="B161" s="156"/>
      <c r="C161" s="373" t="s">
        <v>20</v>
      </c>
      <c r="D161" s="373"/>
      <c r="E161" s="373"/>
      <c r="F161" s="373"/>
      <c r="G161" s="373"/>
      <c r="H161" s="373"/>
      <c r="I161" s="373"/>
      <c r="J161" s="373"/>
      <c r="K161" s="373"/>
      <c r="L161" s="162"/>
      <c r="M161" s="175">
        <f>SUM(M157)</f>
        <v>0</v>
      </c>
      <c r="N161" s="175">
        <f>SUM(N159:N160)</f>
        <v>0</v>
      </c>
      <c r="O161" s="175">
        <f>SUM(O157)</f>
        <v>0</v>
      </c>
      <c r="P161" s="175">
        <f>M161+N161+O161</f>
        <v>0</v>
      </c>
    </row>
    <row r="162" spans="1:16" ht="15.75">
      <c r="A162" s="349"/>
      <c r="B162" s="349"/>
      <c r="C162" s="349"/>
      <c r="D162" s="349"/>
      <c r="E162" s="349"/>
      <c r="F162" s="349"/>
      <c r="G162" s="349"/>
      <c r="H162" s="349"/>
      <c r="I162" s="349"/>
      <c r="J162" s="349"/>
      <c r="K162" s="349"/>
      <c r="L162" s="349"/>
      <c r="M162" s="349"/>
      <c r="N162" s="349"/>
      <c r="O162" s="349"/>
      <c r="P162" s="349"/>
    </row>
    <row r="163" spans="1:17" ht="15.75">
      <c r="A163" s="349" t="s">
        <v>52</v>
      </c>
      <c r="B163" s="349"/>
      <c r="C163" s="348"/>
      <c r="D163" s="348"/>
      <c r="E163" s="348"/>
      <c r="F163" s="349"/>
      <c r="G163" s="349"/>
      <c r="H163" s="349"/>
      <c r="I163" s="349"/>
      <c r="J163" s="349"/>
      <c r="K163" s="349"/>
      <c r="L163" s="349"/>
      <c r="M163" s="349"/>
      <c r="N163" s="349"/>
      <c r="O163" s="349"/>
      <c r="P163" s="349"/>
      <c r="Q163" s="137"/>
    </row>
    <row r="164" spans="1:17" ht="15.75">
      <c r="A164" s="349"/>
      <c r="B164" s="349"/>
      <c r="C164" s="369" t="s">
        <v>53</v>
      </c>
      <c r="D164" s="369"/>
      <c r="E164" s="369"/>
      <c r="F164" s="349"/>
      <c r="G164" s="349"/>
      <c r="H164" s="349"/>
      <c r="I164" s="349"/>
      <c r="J164" s="349"/>
      <c r="K164" s="349"/>
      <c r="L164" s="349"/>
      <c r="M164" s="349"/>
      <c r="N164" s="349"/>
      <c r="O164" s="349"/>
      <c r="P164" s="349"/>
      <c r="Q164" s="137"/>
    </row>
    <row r="165" spans="1:17" ht="15.75">
      <c r="A165" s="349"/>
      <c r="B165" s="349"/>
      <c r="C165" s="349"/>
      <c r="D165" s="349"/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  <c r="O165" s="349"/>
      <c r="P165" s="349"/>
      <c r="Q165" s="137"/>
    </row>
    <row r="166" spans="1:17" ht="15.75">
      <c r="A166" s="349" t="s">
        <v>54</v>
      </c>
      <c r="B166" s="349"/>
      <c r="C166" s="139"/>
      <c r="D166" s="349"/>
      <c r="E166" s="349"/>
      <c r="F166" s="349"/>
      <c r="G166" s="349"/>
      <c r="H166" s="349"/>
      <c r="I166" s="349"/>
      <c r="J166" s="349"/>
      <c r="K166" s="349"/>
      <c r="L166" s="349"/>
      <c r="M166" s="349"/>
      <c r="N166" s="349"/>
      <c r="O166" s="349"/>
      <c r="P166" s="349"/>
      <c r="Q166" s="137"/>
    </row>
    <row r="170" spans="1:16" ht="15.75">
      <c r="A170" s="177"/>
      <c r="B170" s="177"/>
      <c r="C170" s="177"/>
      <c r="D170" s="177"/>
      <c r="E170" s="177"/>
      <c r="F170" s="177"/>
      <c r="G170" s="177"/>
      <c r="H170" s="170"/>
      <c r="I170" s="178"/>
      <c r="J170" s="177"/>
      <c r="K170" s="177"/>
      <c r="L170" s="177"/>
      <c r="M170" s="177"/>
      <c r="N170" s="177"/>
      <c r="O170" s="177"/>
      <c r="P170" s="177"/>
    </row>
    <row r="171" spans="1:16" ht="15.75">
      <c r="A171" s="177"/>
      <c r="B171" s="177"/>
      <c r="C171" s="177"/>
      <c r="D171" s="177"/>
      <c r="E171" s="177"/>
      <c r="F171" s="177"/>
      <c r="G171" s="177"/>
      <c r="H171" s="178"/>
      <c r="I171" s="178"/>
      <c r="J171" s="177"/>
      <c r="K171" s="177"/>
      <c r="L171" s="177"/>
      <c r="M171" s="177"/>
      <c r="N171" s="177"/>
      <c r="O171" s="177"/>
      <c r="P171" s="177"/>
    </row>
    <row r="172" spans="1:16" ht="15.75">
      <c r="A172" s="177"/>
      <c r="B172" s="177"/>
      <c r="C172" s="177"/>
      <c r="D172" s="177"/>
      <c r="E172" s="177"/>
      <c r="F172" s="177"/>
      <c r="G172" s="177"/>
      <c r="H172" s="178"/>
      <c r="I172" s="178"/>
      <c r="J172" s="177"/>
      <c r="K172" s="177"/>
      <c r="L172" s="177"/>
      <c r="M172" s="177"/>
      <c r="N172" s="177"/>
      <c r="O172" s="177"/>
      <c r="P172" s="177"/>
    </row>
    <row r="173" spans="1:16" ht="15.75">
      <c r="A173" s="177"/>
      <c r="B173" s="177"/>
      <c r="C173" s="177"/>
      <c r="D173" s="177"/>
      <c r="E173" s="177"/>
      <c r="F173" s="177"/>
      <c r="G173" s="177"/>
      <c r="H173" s="178"/>
      <c r="I173" s="178"/>
      <c r="J173" s="177"/>
      <c r="K173" s="177"/>
      <c r="L173" s="177"/>
      <c r="M173" s="177"/>
      <c r="N173" s="177"/>
      <c r="O173" s="177"/>
      <c r="P173" s="177"/>
    </row>
    <row r="174" spans="1:16" ht="15.75">
      <c r="A174" s="177"/>
      <c r="B174" s="177"/>
      <c r="C174" s="177"/>
      <c r="D174" s="177"/>
      <c r="E174" s="177"/>
      <c r="F174" s="177"/>
      <c r="G174" s="177"/>
      <c r="H174" s="178"/>
      <c r="I174" s="178"/>
      <c r="J174" s="177"/>
      <c r="K174" s="177"/>
      <c r="L174" s="177"/>
      <c r="M174" s="177"/>
      <c r="N174" s="177"/>
      <c r="O174" s="177"/>
      <c r="P174" s="177"/>
    </row>
    <row r="175" spans="1:16" ht="15.75">
      <c r="A175" s="177"/>
      <c r="B175" s="177"/>
      <c r="C175" s="177"/>
      <c r="D175" s="177"/>
      <c r="E175" s="177"/>
      <c r="F175" s="177"/>
      <c r="G175" s="177"/>
      <c r="H175" s="178"/>
      <c r="I175" s="178"/>
      <c r="J175" s="177"/>
      <c r="K175" s="177"/>
      <c r="L175" s="177"/>
      <c r="M175" s="177"/>
      <c r="N175" s="177"/>
      <c r="O175" s="177"/>
      <c r="P175" s="177"/>
    </row>
    <row r="176" spans="1:16" ht="15.75">
      <c r="A176" s="177"/>
      <c r="B176" s="177"/>
      <c r="C176" s="177"/>
      <c r="D176" s="177"/>
      <c r="E176" s="177"/>
      <c r="F176" s="177"/>
      <c r="G176" s="177"/>
      <c r="H176" s="178"/>
      <c r="I176" s="178"/>
      <c r="J176" s="177"/>
      <c r="K176" s="177"/>
      <c r="L176" s="177"/>
      <c r="M176" s="177"/>
      <c r="N176" s="177"/>
      <c r="O176" s="177"/>
      <c r="P176" s="177"/>
    </row>
    <row r="177" spans="1:16" ht="15.75">
      <c r="A177" s="177"/>
      <c r="B177" s="177"/>
      <c r="C177" s="177"/>
      <c r="D177" s="177"/>
      <c r="E177" s="177"/>
      <c r="F177" s="177"/>
      <c r="G177" s="177"/>
      <c r="H177" s="178"/>
      <c r="I177" s="178"/>
      <c r="J177" s="177"/>
      <c r="K177" s="177"/>
      <c r="L177" s="177"/>
      <c r="M177" s="177"/>
      <c r="N177" s="177"/>
      <c r="O177" s="177"/>
      <c r="P177" s="177"/>
    </row>
    <row r="178" spans="1:16" ht="15.75">
      <c r="A178" s="177"/>
      <c r="B178" s="177"/>
      <c r="C178" s="177"/>
      <c r="D178" s="177"/>
      <c r="E178" s="177"/>
      <c r="F178" s="177"/>
      <c r="G178" s="177"/>
      <c r="H178" s="178"/>
      <c r="I178" s="178"/>
      <c r="J178" s="177"/>
      <c r="K178" s="177"/>
      <c r="L178" s="177"/>
      <c r="M178" s="177"/>
      <c r="N178" s="177"/>
      <c r="O178" s="177"/>
      <c r="P178" s="177"/>
    </row>
  </sheetData>
  <sheetProtection/>
  <mergeCells count="37">
    <mergeCell ref="A4:B4"/>
    <mergeCell ref="C4:O4"/>
    <mergeCell ref="A5:B5"/>
    <mergeCell ref="C5:O5"/>
    <mergeCell ref="A162:P162"/>
    <mergeCell ref="A163:B163"/>
    <mergeCell ref="A8:B8"/>
    <mergeCell ref="D8:E8"/>
    <mergeCell ref="F8:H8"/>
    <mergeCell ref="I8:L8"/>
    <mergeCell ref="A1:P1"/>
    <mergeCell ref="A2:P2"/>
    <mergeCell ref="A3:P3"/>
    <mergeCell ref="A6:B6"/>
    <mergeCell ref="A7:B7"/>
    <mergeCell ref="A11:P11"/>
    <mergeCell ref="A9:I9"/>
    <mergeCell ref="J9:K9"/>
    <mergeCell ref="O9:P9"/>
    <mergeCell ref="C7:P7"/>
    <mergeCell ref="F164:K164"/>
    <mergeCell ref="L164:P164"/>
    <mergeCell ref="C158:K158"/>
    <mergeCell ref="C159:K159"/>
    <mergeCell ref="F12:K12"/>
    <mergeCell ref="C160:K160"/>
    <mergeCell ref="C161:K161"/>
    <mergeCell ref="M8:N8"/>
    <mergeCell ref="A165:P165"/>
    <mergeCell ref="A166:B166"/>
    <mergeCell ref="D166:P166"/>
    <mergeCell ref="C163:E163"/>
    <mergeCell ref="F163:H163"/>
    <mergeCell ref="I163:K163"/>
    <mergeCell ref="L163:P163"/>
    <mergeCell ref="A164:B164"/>
    <mergeCell ref="C164:E164"/>
  </mergeCells>
  <printOptions gridLines="1"/>
  <pageMargins left="0.45" right="0.34" top="0.52" bottom="0.56" header="0.5" footer="0.5"/>
  <pageSetup fitToHeight="0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90" zoomScaleSheetLayoutView="90" zoomScalePageLayoutView="0" workbookViewId="0" topLeftCell="A1">
      <selection activeCell="F17" sqref="F17:P17"/>
    </sheetView>
  </sheetViews>
  <sheetFormatPr defaultColWidth="9.00390625" defaultRowHeight="12.75"/>
  <cols>
    <col min="1" max="1" width="4.00390625" style="34" customWidth="1"/>
    <col min="2" max="2" width="11.00390625" style="34" customWidth="1"/>
    <col min="3" max="3" width="33.25390625" style="34" customWidth="1"/>
    <col min="4" max="4" width="6.625" style="34" customWidth="1"/>
    <col min="5" max="5" width="6.75390625" style="34" customWidth="1"/>
    <col min="6" max="6" width="7.125" style="34" customWidth="1"/>
    <col min="7" max="7" width="7.375" style="34" customWidth="1"/>
    <col min="8" max="8" width="8.00390625" style="34" customWidth="1"/>
    <col min="9" max="9" width="6.875" style="34" customWidth="1"/>
    <col min="10" max="10" width="6.75390625" style="34" customWidth="1"/>
    <col min="11" max="11" width="7.375" style="34" customWidth="1"/>
    <col min="12" max="12" width="7.75390625" style="34" customWidth="1"/>
    <col min="13" max="13" width="7.125" style="34" customWidth="1"/>
    <col min="14" max="15" width="7.25390625" style="34" customWidth="1"/>
    <col min="16" max="16" width="8.25390625" style="34" customWidth="1"/>
    <col min="17" max="16384" width="9.125" style="34" customWidth="1"/>
  </cols>
  <sheetData>
    <row r="1" spans="1:16" ht="15.75" customHeight="1">
      <c r="A1" s="381" t="s">
        <v>275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4.25">
      <c r="A2" s="382" t="s">
        <v>156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1:16" ht="12.75">
      <c r="A3" s="383" t="s">
        <v>22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</row>
    <row r="4" spans="1:16" ht="12.75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5" spans="1:17" ht="12.75">
      <c r="A5" s="388" t="s">
        <v>23</v>
      </c>
      <c r="B5" s="388"/>
      <c r="C5" s="391" t="str">
        <f>'Aprēķins -1'!C7:H7</f>
        <v>                                      SILTUMTRASES UN SILTUMMEZGLU ATJAUNOŠANA OZOLOS, LIEZĒRES PAGASTĀ, MADONS NOVADĀ.</v>
      </c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43"/>
      <c r="Q5" s="57"/>
    </row>
    <row r="6" spans="1:17" ht="12.75">
      <c r="A6" s="388" t="s">
        <v>24</v>
      </c>
      <c r="B6" s="388"/>
      <c r="C6" s="391" t="str">
        <f>'Aprēķins -1'!C8:H8</f>
        <v>                                      SILTUMTRASES UN SILTUMMEZGLU ATJAUNOŠANA OZOLOS, LIEZĒRES PAGASTĀ, MADONS NOVADĀ.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43"/>
      <c r="Q6" s="57"/>
    </row>
    <row r="7" spans="1:17" ht="15">
      <c r="A7" s="388" t="s">
        <v>25</v>
      </c>
      <c r="B7" s="388"/>
      <c r="C7" s="55" t="str">
        <f>'Aprēķins -1'!C9:H9</f>
        <v>Siltumtīkli  Ozolu, Lauku, Zaļās un Jaunatnes ielās Ozolu ciemā.</v>
      </c>
      <c r="D7" s="54"/>
      <c r="E7" s="54"/>
      <c r="F7" s="54"/>
      <c r="G7" s="54"/>
      <c r="H7" s="54"/>
      <c r="I7" s="54"/>
      <c r="J7" s="54"/>
      <c r="K7" s="55"/>
      <c r="L7" s="55"/>
      <c r="M7" s="55"/>
      <c r="N7" s="55"/>
      <c r="O7" s="55"/>
      <c r="P7" s="55"/>
      <c r="Q7" s="57"/>
    </row>
    <row r="8" spans="1:17" ht="12.75">
      <c r="A8" s="388" t="s">
        <v>26</v>
      </c>
      <c r="B8" s="388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57"/>
    </row>
    <row r="9" spans="1:17" ht="12.75">
      <c r="A9" s="388" t="s">
        <v>475</v>
      </c>
      <c r="B9" s="388"/>
      <c r="C9" s="14" t="s">
        <v>27</v>
      </c>
      <c r="D9" s="389" t="s">
        <v>63</v>
      </c>
      <c r="E9" s="389"/>
      <c r="F9" s="392" t="s">
        <v>28</v>
      </c>
      <c r="G9" s="392"/>
      <c r="H9" s="392"/>
      <c r="I9" s="383" t="s">
        <v>29</v>
      </c>
      <c r="J9" s="383"/>
      <c r="K9" s="383"/>
      <c r="L9" s="383"/>
      <c r="M9" s="385">
        <f>P34</f>
        <v>0</v>
      </c>
      <c r="N9" s="386"/>
      <c r="O9" s="11" t="s">
        <v>165</v>
      </c>
      <c r="P9" s="12"/>
      <c r="Q9" s="57"/>
    </row>
    <row r="10" spans="1:17" ht="12.75">
      <c r="A10" s="384"/>
      <c r="B10" s="384"/>
      <c r="C10" s="384"/>
      <c r="D10" s="384"/>
      <c r="E10" s="384"/>
      <c r="F10" s="384"/>
      <c r="G10" s="384"/>
      <c r="H10" s="384"/>
      <c r="I10" s="384"/>
      <c r="J10" s="384" t="s">
        <v>30</v>
      </c>
      <c r="K10" s="384"/>
      <c r="L10" s="15" t="s">
        <v>476</v>
      </c>
      <c r="M10" s="11" t="s">
        <v>31</v>
      </c>
      <c r="N10" s="44"/>
      <c r="O10" s="387"/>
      <c r="P10" s="387"/>
      <c r="Q10" s="57"/>
    </row>
    <row r="11" spans="1:16" ht="13.5" thickBot="1">
      <c r="A11" s="393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</row>
    <row r="12" spans="1:17" ht="13.5" thickBot="1">
      <c r="A12" s="16" t="s">
        <v>32</v>
      </c>
      <c r="B12" s="16"/>
      <c r="C12" s="17"/>
      <c r="D12" s="16" t="s">
        <v>13</v>
      </c>
      <c r="E12" s="18" t="s">
        <v>14</v>
      </c>
      <c r="F12" s="394" t="s">
        <v>33</v>
      </c>
      <c r="G12" s="395"/>
      <c r="H12" s="395"/>
      <c r="I12" s="395"/>
      <c r="J12" s="395"/>
      <c r="K12" s="396"/>
      <c r="L12" s="19"/>
      <c r="M12" s="19"/>
      <c r="N12" s="19" t="s">
        <v>34</v>
      </c>
      <c r="O12" s="19" t="s">
        <v>15</v>
      </c>
      <c r="P12" s="20" t="s">
        <v>11</v>
      </c>
      <c r="Q12" s="57"/>
    </row>
    <row r="13" spans="1:17" ht="12.75">
      <c r="A13" s="21" t="s">
        <v>35</v>
      </c>
      <c r="B13" s="21" t="s">
        <v>36</v>
      </c>
      <c r="C13" s="21" t="s">
        <v>37</v>
      </c>
      <c r="D13" s="21" t="s">
        <v>16</v>
      </c>
      <c r="E13" s="22" t="s">
        <v>17</v>
      </c>
      <c r="F13" s="21" t="s">
        <v>38</v>
      </c>
      <c r="G13" s="16" t="s">
        <v>39</v>
      </c>
      <c r="H13" s="16" t="s">
        <v>40</v>
      </c>
      <c r="I13" s="16" t="s">
        <v>41</v>
      </c>
      <c r="J13" s="16" t="s">
        <v>42</v>
      </c>
      <c r="K13" s="16" t="s">
        <v>43</v>
      </c>
      <c r="L13" s="23" t="s">
        <v>44</v>
      </c>
      <c r="M13" s="16" t="s">
        <v>40</v>
      </c>
      <c r="N13" s="16" t="s">
        <v>41</v>
      </c>
      <c r="O13" s="16" t="s">
        <v>42</v>
      </c>
      <c r="P13" s="16" t="s">
        <v>43</v>
      </c>
      <c r="Q13" s="57"/>
    </row>
    <row r="14" spans="1:17" ht="12.75">
      <c r="A14" s="21"/>
      <c r="B14" s="21"/>
      <c r="C14" s="21"/>
      <c r="D14" s="21"/>
      <c r="E14" s="22"/>
      <c r="F14" s="21" t="s">
        <v>45</v>
      </c>
      <c r="G14" s="21" t="s">
        <v>46</v>
      </c>
      <c r="H14" s="21" t="s">
        <v>47</v>
      </c>
      <c r="I14" s="21" t="s">
        <v>48</v>
      </c>
      <c r="J14" s="21" t="s">
        <v>49</v>
      </c>
      <c r="K14" s="21" t="s">
        <v>165</v>
      </c>
      <c r="L14" s="24" t="s">
        <v>50</v>
      </c>
      <c r="M14" s="21" t="s">
        <v>47</v>
      </c>
      <c r="N14" s="21" t="s">
        <v>48</v>
      </c>
      <c r="O14" s="21" t="s">
        <v>49</v>
      </c>
      <c r="P14" s="21" t="s">
        <v>165</v>
      </c>
      <c r="Q14" s="57"/>
    </row>
    <row r="15" spans="1:17" ht="13.5" thickBot="1">
      <c r="A15" s="25" t="s">
        <v>18</v>
      </c>
      <c r="B15" s="25"/>
      <c r="C15" s="25"/>
      <c r="D15" s="25"/>
      <c r="E15" s="26"/>
      <c r="F15" s="25" t="s">
        <v>51</v>
      </c>
      <c r="G15" s="25" t="s">
        <v>166</v>
      </c>
      <c r="H15" s="25" t="s">
        <v>165</v>
      </c>
      <c r="I15" s="25" t="s">
        <v>165</v>
      </c>
      <c r="J15" s="25" t="s">
        <v>165</v>
      </c>
      <c r="K15" s="25"/>
      <c r="L15" s="27" t="s">
        <v>51</v>
      </c>
      <c r="M15" s="25" t="s">
        <v>165</v>
      </c>
      <c r="N15" s="25" t="s">
        <v>165</v>
      </c>
      <c r="O15" s="25" t="s">
        <v>165</v>
      </c>
      <c r="P15" s="25"/>
      <c r="Q15" s="57"/>
    </row>
    <row r="16" spans="1:16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</row>
    <row r="17" spans="1:16" ht="15">
      <c r="A17" s="35" t="s">
        <v>509</v>
      </c>
      <c r="B17" s="8" t="s">
        <v>70</v>
      </c>
      <c r="C17" s="36" t="s">
        <v>126</v>
      </c>
      <c r="D17" s="8" t="s">
        <v>505</v>
      </c>
      <c r="E17" s="9">
        <v>2</v>
      </c>
      <c r="F17" s="269"/>
      <c r="G17" s="270"/>
      <c r="H17" s="271">
        <f>G17*F17</f>
        <v>0</v>
      </c>
      <c r="I17" s="271"/>
      <c r="J17" s="271"/>
      <c r="K17" s="271">
        <f>J17+I17+H17</f>
        <v>0</v>
      </c>
      <c r="L17" s="272">
        <f>F17*E17</f>
        <v>0</v>
      </c>
      <c r="M17" s="271">
        <f>H17*E17</f>
        <v>0</v>
      </c>
      <c r="N17" s="271">
        <f>I17*E17</f>
        <v>0</v>
      </c>
      <c r="O17" s="271">
        <f>J17*E17</f>
        <v>0</v>
      </c>
      <c r="P17" s="271">
        <f>O17+N17+M17</f>
        <v>0</v>
      </c>
    </row>
    <row r="18" spans="1:16" ht="15">
      <c r="A18" s="8" t="s">
        <v>67</v>
      </c>
      <c r="B18" s="8"/>
      <c r="C18" s="36" t="s">
        <v>506</v>
      </c>
      <c r="D18" s="8"/>
      <c r="E18" s="9"/>
      <c r="F18" s="269"/>
      <c r="G18" s="270"/>
      <c r="H18" s="271"/>
      <c r="I18" s="271"/>
      <c r="J18" s="271"/>
      <c r="K18" s="271"/>
      <c r="L18" s="272"/>
      <c r="M18" s="271"/>
      <c r="N18" s="271"/>
      <c r="O18" s="271"/>
      <c r="P18" s="271"/>
    </row>
    <row r="19" spans="1:16" ht="15">
      <c r="A19" s="8" t="s">
        <v>67</v>
      </c>
      <c r="B19" s="8"/>
      <c r="C19" s="37" t="s">
        <v>155</v>
      </c>
      <c r="D19" s="38" t="s">
        <v>0</v>
      </c>
      <c r="E19" s="9">
        <v>4</v>
      </c>
      <c r="F19" s="269"/>
      <c r="G19" s="270"/>
      <c r="H19" s="271">
        <f aca="true" t="shared" si="0" ref="H19:H29">G19*F19</f>
        <v>0</v>
      </c>
      <c r="I19" s="271"/>
      <c r="J19" s="271"/>
      <c r="K19" s="271">
        <f aca="true" t="shared" si="1" ref="K19:K29">J19+I19+H19</f>
        <v>0</v>
      </c>
      <c r="L19" s="272">
        <f aca="true" t="shared" si="2" ref="L19:L29">F19*E19</f>
        <v>0</v>
      </c>
      <c r="M19" s="271">
        <f aca="true" t="shared" si="3" ref="M19:M29">H19*E19</f>
        <v>0</v>
      </c>
      <c r="N19" s="271">
        <f aca="true" t="shared" si="4" ref="N19:N29">I19*E19</f>
        <v>0</v>
      </c>
      <c r="O19" s="271">
        <f aca="true" t="shared" si="5" ref="O19:O29">J19*E19</f>
        <v>0</v>
      </c>
      <c r="P19" s="271">
        <f aca="true" t="shared" si="6" ref="P19:P29">O19+N19+M19</f>
        <v>0</v>
      </c>
    </row>
    <row r="20" spans="1:16" ht="15">
      <c r="A20" s="8" t="s">
        <v>67</v>
      </c>
      <c r="B20" s="8"/>
      <c r="C20" s="37" t="s">
        <v>127</v>
      </c>
      <c r="D20" s="38" t="s">
        <v>9</v>
      </c>
      <c r="E20" s="9">
        <v>2</v>
      </c>
      <c r="F20" s="269"/>
      <c r="G20" s="270"/>
      <c r="H20" s="271">
        <f t="shared" si="0"/>
        <v>0</v>
      </c>
      <c r="I20" s="271"/>
      <c r="J20" s="271"/>
      <c r="K20" s="271">
        <f t="shared" si="1"/>
        <v>0</v>
      </c>
      <c r="L20" s="272">
        <f t="shared" si="2"/>
        <v>0</v>
      </c>
      <c r="M20" s="271">
        <f t="shared" si="3"/>
        <v>0</v>
      </c>
      <c r="N20" s="271">
        <f t="shared" si="4"/>
        <v>0</v>
      </c>
      <c r="O20" s="271">
        <f t="shared" si="5"/>
        <v>0</v>
      </c>
      <c r="P20" s="271">
        <f t="shared" si="6"/>
        <v>0</v>
      </c>
    </row>
    <row r="21" spans="1:16" ht="15">
      <c r="A21" s="8"/>
      <c r="B21" s="8"/>
      <c r="C21" s="37" t="s">
        <v>128</v>
      </c>
      <c r="D21" s="38" t="s">
        <v>9</v>
      </c>
      <c r="E21" s="9">
        <v>2</v>
      </c>
      <c r="F21" s="269"/>
      <c r="G21" s="270"/>
      <c r="H21" s="271">
        <f t="shared" si="0"/>
        <v>0</v>
      </c>
      <c r="I21" s="271"/>
      <c r="J21" s="271"/>
      <c r="K21" s="271">
        <f t="shared" si="1"/>
        <v>0</v>
      </c>
      <c r="L21" s="272">
        <f t="shared" si="2"/>
        <v>0</v>
      </c>
      <c r="M21" s="271">
        <f t="shared" si="3"/>
        <v>0</v>
      </c>
      <c r="N21" s="271">
        <f t="shared" si="4"/>
        <v>0</v>
      </c>
      <c r="O21" s="271">
        <f t="shared" si="5"/>
        <v>0</v>
      </c>
      <c r="P21" s="271">
        <f t="shared" si="6"/>
        <v>0</v>
      </c>
    </row>
    <row r="22" spans="1:16" ht="15">
      <c r="A22" s="8"/>
      <c r="B22" s="8"/>
      <c r="C22" s="37" t="s">
        <v>129</v>
      </c>
      <c r="D22" s="38" t="s">
        <v>130</v>
      </c>
      <c r="E22" s="9">
        <v>26</v>
      </c>
      <c r="F22" s="269"/>
      <c r="G22" s="270"/>
      <c r="H22" s="271">
        <f t="shared" si="0"/>
        <v>0</v>
      </c>
      <c r="I22" s="271"/>
      <c r="J22" s="271"/>
      <c r="K22" s="271">
        <f t="shared" si="1"/>
        <v>0</v>
      </c>
      <c r="L22" s="272">
        <f t="shared" si="2"/>
        <v>0</v>
      </c>
      <c r="M22" s="271">
        <f t="shared" si="3"/>
        <v>0</v>
      </c>
      <c r="N22" s="271">
        <f t="shared" si="4"/>
        <v>0</v>
      </c>
      <c r="O22" s="271">
        <f t="shared" si="5"/>
        <v>0</v>
      </c>
      <c r="P22" s="271">
        <f t="shared" si="6"/>
        <v>0</v>
      </c>
    </row>
    <row r="23" spans="1:16" ht="15">
      <c r="A23" s="8"/>
      <c r="B23" s="8"/>
      <c r="C23" s="37" t="s">
        <v>131</v>
      </c>
      <c r="D23" s="38" t="s">
        <v>64</v>
      </c>
      <c r="E23" s="9">
        <v>0.15</v>
      </c>
      <c r="F23" s="269"/>
      <c r="G23" s="270"/>
      <c r="H23" s="271">
        <f t="shared" si="0"/>
        <v>0</v>
      </c>
      <c r="I23" s="271"/>
      <c r="J23" s="271"/>
      <c r="K23" s="271">
        <f t="shared" si="1"/>
        <v>0</v>
      </c>
      <c r="L23" s="272">
        <f t="shared" si="2"/>
        <v>0</v>
      </c>
      <c r="M23" s="271">
        <f t="shared" si="3"/>
        <v>0</v>
      </c>
      <c r="N23" s="271">
        <f t="shared" si="4"/>
        <v>0</v>
      </c>
      <c r="O23" s="271">
        <f t="shared" si="5"/>
        <v>0</v>
      </c>
      <c r="P23" s="271">
        <f t="shared" si="6"/>
        <v>0</v>
      </c>
    </row>
    <row r="24" spans="1:16" ht="15">
      <c r="A24" s="8"/>
      <c r="B24" s="8"/>
      <c r="C24" s="47" t="s">
        <v>508</v>
      </c>
      <c r="D24" s="38" t="s">
        <v>10</v>
      </c>
      <c r="E24" s="48">
        <v>0.52</v>
      </c>
      <c r="F24" s="269"/>
      <c r="G24" s="270"/>
      <c r="H24" s="271">
        <f t="shared" si="0"/>
        <v>0</v>
      </c>
      <c r="I24" s="271"/>
      <c r="J24" s="271"/>
      <c r="K24" s="271">
        <f t="shared" si="1"/>
        <v>0</v>
      </c>
      <c r="L24" s="272">
        <f t="shared" si="2"/>
        <v>0</v>
      </c>
      <c r="M24" s="271">
        <f t="shared" si="3"/>
        <v>0</v>
      </c>
      <c r="N24" s="271">
        <f t="shared" si="4"/>
        <v>0</v>
      </c>
      <c r="O24" s="271">
        <f t="shared" si="5"/>
        <v>0</v>
      </c>
      <c r="P24" s="271">
        <f t="shared" si="6"/>
        <v>0</v>
      </c>
    </row>
    <row r="25" spans="1:16" ht="25.5" customHeight="1">
      <c r="A25" s="8" t="s">
        <v>510</v>
      </c>
      <c r="B25" s="8"/>
      <c r="C25" s="128" t="s">
        <v>507</v>
      </c>
      <c r="D25" s="60" t="s">
        <v>64</v>
      </c>
      <c r="E25" s="124">
        <v>0.5</v>
      </c>
      <c r="F25" s="269"/>
      <c r="G25" s="270"/>
      <c r="H25" s="271">
        <f t="shared" si="0"/>
        <v>0</v>
      </c>
      <c r="I25" s="271"/>
      <c r="J25" s="271"/>
      <c r="K25" s="271">
        <f t="shared" si="1"/>
        <v>0</v>
      </c>
      <c r="L25" s="272">
        <f t="shared" si="2"/>
        <v>0</v>
      </c>
      <c r="M25" s="271">
        <f t="shared" si="3"/>
        <v>0</v>
      </c>
      <c r="N25" s="271">
        <f t="shared" si="4"/>
        <v>0</v>
      </c>
      <c r="O25" s="271">
        <f t="shared" si="5"/>
        <v>0</v>
      </c>
      <c r="P25" s="271">
        <f t="shared" si="6"/>
        <v>0</v>
      </c>
    </row>
    <row r="26" spans="1:16" ht="15">
      <c r="A26" s="8"/>
      <c r="B26" s="8"/>
      <c r="C26" s="61" t="s">
        <v>259</v>
      </c>
      <c r="D26" s="60" t="s">
        <v>64</v>
      </c>
      <c r="E26" s="124">
        <v>0.52</v>
      </c>
      <c r="F26" s="269"/>
      <c r="G26" s="270"/>
      <c r="H26" s="271">
        <f t="shared" si="0"/>
        <v>0</v>
      </c>
      <c r="I26" s="271"/>
      <c r="J26" s="271"/>
      <c r="K26" s="271">
        <f t="shared" si="1"/>
        <v>0</v>
      </c>
      <c r="L26" s="272">
        <f t="shared" si="2"/>
        <v>0</v>
      </c>
      <c r="M26" s="271">
        <f t="shared" si="3"/>
        <v>0</v>
      </c>
      <c r="N26" s="271">
        <f t="shared" si="4"/>
        <v>0</v>
      </c>
      <c r="O26" s="271">
        <f t="shared" si="5"/>
        <v>0</v>
      </c>
      <c r="P26" s="271">
        <f t="shared" si="6"/>
        <v>0</v>
      </c>
    </row>
    <row r="27" spans="1:16" ht="15">
      <c r="A27" s="8"/>
      <c r="B27" s="8"/>
      <c r="C27" s="61" t="s">
        <v>503</v>
      </c>
      <c r="D27" s="60" t="s">
        <v>64</v>
      </c>
      <c r="E27" s="124">
        <v>0.36</v>
      </c>
      <c r="F27" s="269"/>
      <c r="G27" s="270"/>
      <c r="H27" s="271">
        <f t="shared" si="0"/>
        <v>0</v>
      </c>
      <c r="I27" s="271"/>
      <c r="J27" s="271"/>
      <c r="K27" s="271">
        <f t="shared" si="1"/>
        <v>0</v>
      </c>
      <c r="L27" s="272">
        <f t="shared" si="2"/>
        <v>0</v>
      </c>
      <c r="M27" s="271">
        <f t="shared" si="3"/>
        <v>0</v>
      </c>
      <c r="N27" s="271">
        <f t="shared" si="4"/>
        <v>0</v>
      </c>
      <c r="O27" s="271">
        <f t="shared" si="5"/>
        <v>0</v>
      </c>
      <c r="P27" s="271">
        <f t="shared" si="6"/>
        <v>0</v>
      </c>
    </row>
    <row r="28" spans="1:16" ht="15">
      <c r="A28" s="8"/>
      <c r="B28" s="8"/>
      <c r="C28" s="61" t="s">
        <v>504</v>
      </c>
      <c r="D28" s="60" t="s">
        <v>130</v>
      </c>
      <c r="E28" s="124">
        <v>40.8</v>
      </c>
      <c r="F28" s="269"/>
      <c r="G28" s="270"/>
      <c r="H28" s="271">
        <f t="shared" si="0"/>
        <v>0</v>
      </c>
      <c r="I28" s="271"/>
      <c r="J28" s="271"/>
      <c r="K28" s="271">
        <f t="shared" si="1"/>
        <v>0</v>
      </c>
      <c r="L28" s="272">
        <f t="shared" si="2"/>
        <v>0</v>
      </c>
      <c r="M28" s="271">
        <f t="shared" si="3"/>
        <v>0</v>
      </c>
      <c r="N28" s="271">
        <f t="shared" si="4"/>
        <v>0</v>
      </c>
      <c r="O28" s="271">
        <f t="shared" si="5"/>
        <v>0</v>
      </c>
      <c r="P28" s="271">
        <f t="shared" si="6"/>
        <v>0</v>
      </c>
    </row>
    <row r="29" spans="1:16" ht="15">
      <c r="A29" s="8" t="s">
        <v>511</v>
      </c>
      <c r="B29" s="8" t="s">
        <v>9</v>
      </c>
      <c r="C29" s="58" t="s">
        <v>258</v>
      </c>
      <c r="D29" s="59" t="s">
        <v>0</v>
      </c>
      <c r="E29" s="124">
        <v>24</v>
      </c>
      <c r="F29" s="269"/>
      <c r="G29" s="270"/>
      <c r="H29" s="271">
        <f t="shared" si="0"/>
        <v>0</v>
      </c>
      <c r="I29" s="271"/>
      <c r="J29" s="271"/>
      <c r="K29" s="271">
        <f t="shared" si="1"/>
        <v>0</v>
      </c>
      <c r="L29" s="272">
        <f t="shared" si="2"/>
        <v>0</v>
      </c>
      <c r="M29" s="271">
        <f t="shared" si="3"/>
        <v>0</v>
      </c>
      <c r="N29" s="271">
        <f t="shared" si="4"/>
        <v>0</v>
      </c>
      <c r="O29" s="271">
        <f t="shared" si="5"/>
        <v>0</v>
      </c>
      <c r="P29" s="271">
        <f t="shared" si="6"/>
        <v>0</v>
      </c>
    </row>
    <row r="30" spans="1:16" ht="12.75">
      <c r="A30" s="3"/>
      <c r="B30" s="30"/>
      <c r="C30" s="6" t="s">
        <v>19</v>
      </c>
      <c r="D30" s="6" t="s">
        <v>165</v>
      </c>
      <c r="E30" s="6"/>
      <c r="F30" s="31"/>
      <c r="G30" s="31"/>
      <c r="H30" s="5"/>
      <c r="I30" s="31"/>
      <c r="J30" s="5"/>
      <c r="K30" s="5"/>
      <c r="L30" s="7">
        <f>SUM(L17:L29)</f>
        <v>0</v>
      </c>
      <c r="M30" s="7">
        <f>SUM(M17:M29)</f>
        <v>0</v>
      </c>
      <c r="N30" s="7">
        <f>SUM(N17:N29)</f>
        <v>0</v>
      </c>
      <c r="O30" s="7">
        <f>SUM(O17:O29)</f>
        <v>0</v>
      </c>
      <c r="P30" s="7">
        <f>SUM(P17:P29)</f>
        <v>0</v>
      </c>
    </row>
    <row r="31" spans="1:16" ht="12.75">
      <c r="A31" s="2"/>
      <c r="B31" s="2"/>
      <c r="C31" s="378" t="s">
        <v>477</v>
      </c>
      <c r="D31" s="379"/>
      <c r="E31" s="379"/>
      <c r="F31" s="379"/>
      <c r="G31" s="379"/>
      <c r="H31" s="379"/>
      <c r="I31" s="379"/>
      <c r="J31" s="379"/>
      <c r="K31" s="380"/>
      <c r="L31" s="4"/>
      <c r="M31" s="4"/>
      <c r="N31" s="9">
        <v>0</v>
      </c>
      <c r="O31" s="3"/>
      <c r="P31" s="129">
        <f>N31</f>
        <v>0</v>
      </c>
    </row>
    <row r="32" spans="1:16" ht="12.75">
      <c r="A32" s="2"/>
      <c r="B32" s="2"/>
      <c r="C32" s="378" t="s">
        <v>19</v>
      </c>
      <c r="D32" s="379"/>
      <c r="E32" s="379"/>
      <c r="F32" s="379"/>
      <c r="G32" s="379"/>
      <c r="H32" s="379"/>
      <c r="I32" s="379"/>
      <c r="J32" s="379"/>
      <c r="K32" s="380"/>
      <c r="L32" s="4"/>
      <c r="M32" s="4"/>
      <c r="N32" s="4">
        <f>SUM(N30:N31)</f>
        <v>0</v>
      </c>
      <c r="O32" s="4"/>
      <c r="P32" s="129">
        <f>N32</f>
        <v>0</v>
      </c>
    </row>
    <row r="33" spans="1:16" ht="12.75">
      <c r="A33" s="2"/>
      <c r="B33" s="2"/>
      <c r="C33" s="399" t="s">
        <v>635</v>
      </c>
      <c r="D33" s="399"/>
      <c r="E33" s="399"/>
      <c r="F33" s="399"/>
      <c r="G33" s="399"/>
      <c r="H33" s="399"/>
      <c r="I33" s="399"/>
      <c r="J33" s="399"/>
      <c r="K33" s="399"/>
      <c r="L33" s="4"/>
      <c r="M33" s="4"/>
      <c r="N33" s="9">
        <v>0</v>
      </c>
      <c r="O33" s="3"/>
      <c r="P33" s="129">
        <f>N33</f>
        <v>0</v>
      </c>
    </row>
    <row r="34" spans="1:16" ht="12.75">
      <c r="A34" s="2"/>
      <c r="B34" s="2"/>
      <c r="C34" s="400" t="s">
        <v>20</v>
      </c>
      <c r="D34" s="400"/>
      <c r="E34" s="400"/>
      <c r="F34" s="400"/>
      <c r="G34" s="400"/>
      <c r="H34" s="400"/>
      <c r="I34" s="400"/>
      <c r="J34" s="400"/>
      <c r="K34" s="400"/>
      <c r="L34" s="9"/>
      <c r="M34" s="7">
        <f>SUM(M30)</f>
        <v>0</v>
      </c>
      <c r="N34" s="7">
        <f>SUM(N32:N33)</f>
        <v>0</v>
      </c>
      <c r="O34" s="7">
        <f>SUM(O30)</f>
        <v>0</v>
      </c>
      <c r="P34" s="39">
        <f>M34+N34+O34</f>
        <v>0</v>
      </c>
    </row>
    <row r="35" spans="1:16" ht="12.75">
      <c r="A35" s="401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</row>
    <row r="36" spans="1:16" ht="12.75">
      <c r="A36" s="402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13"/>
      <c r="N36" s="13"/>
      <c r="O36" s="13"/>
      <c r="P36" s="13"/>
    </row>
    <row r="37" spans="1:16" ht="12.75">
      <c r="A37" s="384"/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</row>
    <row r="38" spans="1:17" ht="12.75">
      <c r="A38" s="384" t="s">
        <v>52</v>
      </c>
      <c r="B38" s="384"/>
      <c r="C38" s="397"/>
      <c r="D38" s="397"/>
      <c r="E38" s="397"/>
      <c r="F38" s="384"/>
      <c r="G38" s="384"/>
      <c r="H38" s="384"/>
      <c r="I38" s="384"/>
      <c r="J38" s="384"/>
      <c r="K38" s="384"/>
      <c r="L38" s="398"/>
      <c r="M38" s="398"/>
      <c r="N38" s="398"/>
      <c r="O38" s="398"/>
      <c r="P38" s="398"/>
      <c r="Q38" s="57"/>
    </row>
    <row r="39" spans="1:17" ht="12.75">
      <c r="A39" s="384"/>
      <c r="B39" s="384"/>
      <c r="C39" s="383" t="s">
        <v>53</v>
      </c>
      <c r="D39" s="383"/>
      <c r="E39" s="383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57"/>
    </row>
    <row r="40" spans="1:17" ht="12.75">
      <c r="A40" s="384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57"/>
    </row>
    <row r="41" spans="1:17" ht="12.75">
      <c r="A41" s="384" t="s">
        <v>54</v>
      </c>
      <c r="B41" s="384"/>
      <c r="C41" s="15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57"/>
    </row>
    <row r="42" spans="1:16" ht="12.75">
      <c r="A42" s="384"/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</row>
    <row r="43" spans="1:16" ht="12.75">
      <c r="A43" s="384"/>
      <c r="B43" s="384"/>
      <c r="C43" s="403"/>
      <c r="D43" s="403"/>
      <c r="E43" s="403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</row>
    <row r="44" spans="1:16" ht="12.75">
      <c r="A44" s="384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</row>
    <row r="45" spans="1:16" ht="12.75">
      <c r="A45" s="384"/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</row>
    <row r="46" spans="1:16" ht="12.75">
      <c r="A46" s="384"/>
      <c r="B46" s="384"/>
      <c r="C46" s="11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</row>
    <row r="47" spans="1:16" ht="12.75">
      <c r="A47" s="11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sheetProtection/>
  <mergeCells count="53">
    <mergeCell ref="A45:P45"/>
    <mergeCell ref="A46:B46"/>
    <mergeCell ref="D46:P46"/>
    <mergeCell ref="L43:P43"/>
    <mergeCell ref="A44:B44"/>
    <mergeCell ref="C44:E44"/>
    <mergeCell ref="F44:K44"/>
    <mergeCell ref="L44:P44"/>
    <mergeCell ref="A43:B43"/>
    <mergeCell ref="C43:E43"/>
    <mergeCell ref="F43:H43"/>
    <mergeCell ref="I43:K43"/>
    <mergeCell ref="A40:P40"/>
    <mergeCell ref="A41:B41"/>
    <mergeCell ref="D41:P41"/>
    <mergeCell ref="A42:P42"/>
    <mergeCell ref="A35:P35"/>
    <mergeCell ref="A36:L36"/>
    <mergeCell ref="A37:P37"/>
    <mergeCell ref="A39:B39"/>
    <mergeCell ref="C39:E39"/>
    <mergeCell ref="F39:K39"/>
    <mergeCell ref="L39:P39"/>
    <mergeCell ref="A11:P11"/>
    <mergeCell ref="F12:K12"/>
    <mergeCell ref="C31:K31"/>
    <mergeCell ref="A38:B38"/>
    <mergeCell ref="C38:E38"/>
    <mergeCell ref="F38:H38"/>
    <mergeCell ref="I38:K38"/>
    <mergeCell ref="L38:P38"/>
    <mergeCell ref="C33:K33"/>
    <mergeCell ref="C34:K34"/>
    <mergeCell ref="D9:E9"/>
    <mergeCell ref="A8:B8"/>
    <mergeCell ref="C8:P8"/>
    <mergeCell ref="A5:B5"/>
    <mergeCell ref="C5:O5"/>
    <mergeCell ref="A6:B6"/>
    <mergeCell ref="F9:H9"/>
    <mergeCell ref="I9:L9"/>
    <mergeCell ref="C6:O6"/>
    <mergeCell ref="A7:B7"/>
    <mergeCell ref="C32:K32"/>
    <mergeCell ref="A1:P1"/>
    <mergeCell ref="A2:P2"/>
    <mergeCell ref="A3:P3"/>
    <mergeCell ref="A4:P4"/>
    <mergeCell ref="M9:N9"/>
    <mergeCell ref="A10:I10"/>
    <mergeCell ref="J10:K10"/>
    <mergeCell ref="O10:P10"/>
    <mergeCell ref="A9:B9"/>
  </mergeCells>
  <printOptions gridLines="1"/>
  <pageMargins left="0.4" right="0.4" top="0.59" bottom="0.52" header="0.5" footer="0.5"/>
  <pageSetup fitToHeight="0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2"/>
  <sheetViews>
    <sheetView view="pageBreakPreview" zoomScale="90" zoomScaleSheetLayoutView="90" zoomScalePageLayoutView="0" workbookViewId="0" topLeftCell="A4">
      <selection activeCell="A38" sqref="A38:P41"/>
    </sheetView>
  </sheetViews>
  <sheetFormatPr defaultColWidth="9.00390625" defaultRowHeight="12.75"/>
  <cols>
    <col min="1" max="1" width="4.25390625" style="33" customWidth="1"/>
    <col min="2" max="2" width="7.875" style="33" customWidth="1"/>
    <col min="3" max="3" width="37.375" style="33" customWidth="1"/>
    <col min="4" max="4" width="5.875" style="33" customWidth="1"/>
    <col min="5" max="5" width="7.125" style="33" customWidth="1"/>
    <col min="6" max="6" width="6.625" style="33" customWidth="1"/>
    <col min="7" max="7" width="6.375" style="33" customWidth="1"/>
    <col min="8" max="8" width="5.625" style="33" customWidth="1"/>
    <col min="9" max="9" width="5.875" style="33" customWidth="1"/>
    <col min="10" max="10" width="6.25390625" style="33" customWidth="1"/>
    <col min="11" max="11" width="6.375" style="33" customWidth="1"/>
    <col min="12" max="12" width="7.125" style="33" customWidth="1"/>
    <col min="13" max="13" width="8.125" style="33" customWidth="1"/>
    <col min="14" max="14" width="8.625" style="33" customWidth="1"/>
    <col min="15" max="15" width="8.375" style="33" customWidth="1"/>
    <col min="16" max="16" width="9.625" style="33" customWidth="1"/>
    <col min="17" max="16384" width="9.125" style="33" customWidth="1"/>
  </cols>
  <sheetData>
    <row r="2" spans="1:16" ht="15.75">
      <c r="A2" s="404" t="s">
        <v>276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9"/>
    </row>
    <row r="3" spans="1:16" ht="14.25">
      <c r="A3" s="50"/>
      <c r="B3" s="50"/>
      <c r="C3" s="405" t="s">
        <v>132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50"/>
    </row>
    <row r="4" spans="1:16" ht="14.25" customHeight="1">
      <c r="A4" s="383" t="s">
        <v>22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</row>
    <row r="5" spans="1:16" s="34" customFormat="1" ht="12.75">
      <c r="A5" s="388" t="s">
        <v>23</v>
      </c>
      <c r="B5" s="388"/>
      <c r="C5" s="391" t="str">
        <f>'Aprēķins -1'!C7:H7</f>
        <v>                                      SILTUMTRASES UN SILTUMMEZGLU ATJAUNOŠANA OZOLOS, LIEZĒRES PAGASTĀ, MADONS NOVADĀ.</v>
      </c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43"/>
    </row>
    <row r="6" spans="1:16" s="34" customFormat="1" ht="12.75">
      <c r="A6" s="388" t="s">
        <v>24</v>
      </c>
      <c r="B6" s="388"/>
      <c r="C6" s="391" t="str">
        <f>'Aprēķins -1'!C8:H8</f>
        <v>                                      SILTUMTRASES UN SILTUMMEZGLU ATJAUNOŠANA OZOLOS, LIEZĒRES PAGASTĀ, MADONS NOVADĀ.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43"/>
    </row>
    <row r="7" spans="1:16" s="34" customFormat="1" ht="15">
      <c r="A7" s="388" t="s">
        <v>25</v>
      </c>
      <c r="B7" s="388"/>
      <c r="C7" s="55" t="str">
        <f>'Aprēķins -1'!C9:H9</f>
        <v>Siltumtīkli  Ozolu, Lauku, Zaļās un Jaunatnes ielās Ozolu ciemā.</v>
      </c>
      <c r="D7" s="54"/>
      <c r="E7" s="54"/>
      <c r="F7" s="54"/>
      <c r="G7" s="54"/>
      <c r="H7" s="54"/>
      <c r="I7" s="54"/>
      <c r="J7" s="54"/>
      <c r="K7" s="55"/>
      <c r="L7" s="55"/>
      <c r="M7" s="55"/>
      <c r="N7" s="55"/>
      <c r="O7" s="55"/>
      <c r="P7" s="55"/>
    </row>
    <row r="8" spans="1:16" s="34" customFormat="1" ht="12.75">
      <c r="A8" s="388" t="s">
        <v>26</v>
      </c>
      <c r="B8" s="388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</row>
    <row r="9" spans="1:16" s="34" customFormat="1" ht="12.75">
      <c r="A9" s="388" t="s">
        <v>475</v>
      </c>
      <c r="B9" s="388"/>
      <c r="C9" s="14" t="s">
        <v>27</v>
      </c>
      <c r="D9" s="389" t="s">
        <v>63</v>
      </c>
      <c r="E9" s="389"/>
      <c r="F9" s="392" t="s">
        <v>28</v>
      </c>
      <c r="G9" s="392"/>
      <c r="H9" s="392"/>
      <c r="I9" s="383" t="s">
        <v>29</v>
      </c>
      <c r="J9" s="383"/>
      <c r="K9" s="383"/>
      <c r="L9" s="383"/>
      <c r="M9" s="385">
        <f>P34</f>
        <v>0</v>
      </c>
      <c r="N9" s="386"/>
      <c r="O9" s="11" t="s">
        <v>165</v>
      </c>
      <c r="P9" s="12"/>
    </row>
    <row r="10" spans="1:16" s="34" customFormat="1" ht="12.75">
      <c r="A10" s="384"/>
      <c r="B10" s="384"/>
      <c r="C10" s="384"/>
      <c r="D10" s="384"/>
      <c r="E10" s="384"/>
      <c r="F10" s="384"/>
      <c r="G10" s="384"/>
      <c r="H10" s="384"/>
      <c r="I10" s="384"/>
      <c r="J10" s="384" t="s">
        <v>30</v>
      </c>
      <c r="K10" s="384"/>
      <c r="L10" s="15" t="s">
        <v>476</v>
      </c>
      <c r="M10" s="11" t="s">
        <v>31</v>
      </c>
      <c r="N10" s="44"/>
      <c r="O10" s="387"/>
      <c r="P10" s="387"/>
    </row>
    <row r="11" spans="1:16" ht="14.25" customHeight="1" thickBot="1">
      <c r="A11" s="393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</row>
    <row r="12" spans="1:16" s="34" customFormat="1" ht="13.5" thickBot="1">
      <c r="A12" s="16" t="s">
        <v>32</v>
      </c>
      <c r="B12" s="16"/>
      <c r="C12" s="17"/>
      <c r="D12" s="16" t="s">
        <v>13</v>
      </c>
      <c r="E12" s="18" t="s">
        <v>14</v>
      </c>
      <c r="F12" s="394" t="s">
        <v>33</v>
      </c>
      <c r="G12" s="395"/>
      <c r="H12" s="395"/>
      <c r="I12" s="395"/>
      <c r="J12" s="395"/>
      <c r="K12" s="396"/>
      <c r="L12" s="19"/>
      <c r="M12" s="19"/>
      <c r="N12" s="19" t="s">
        <v>34</v>
      </c>
      <c r="O12" s="19" t="s">
        <v>15</v>
      </c>
      <c r="P12" s="20" t="s">
        <v>11</v>
      </c>
    </row>
    <row r="13" spans="1:16" s="34" customFormat="1" ht="12.75">
      <c r="A13" s="21" t="s">
        <v>35</v>
      </c>
      <c r="B13" s="21" t="s">
        <v>36</v>
      </c>
      <c r="C13" s="21" t="s">
        <v>37</v>
      </c>
      <c r="D13" s="21" t="s">
        <v>16</v>
      </c>
      <c r="E13" s="22" t="s">
        <v>17</v>
      </c>
      <c r="F13" s="21" t="s">
        <v>38</v>
      </c>
      <c r="G13" s="16" t="s">
        <v>39</v>
      </c>
      <c r="H13" s="16" t="s">
        <v>40</v>
      </c>
      <c r="I13" s="16" t="s">
        <v>41</v>
      </c>
      <c r="J13" s="16" t="s">
        <v>42</v>
      </c>
      <c r="K13" s="16" t="s">
        <v>43</v>
      </c>
      <c r="L13" s="23" t="s">
        <v>44</v>
      </c>
      <c r="M13" s="16" t="s">
        <v>40</v>
      </c>
      <c r="N13" s="16" t="s">
        <v>41</v>
      </c>
      <c r="O13" s="16" t="s">
        <v>42</v>
      </c>
      <c r="P13" s="16" t="s">
        <v>43</v>
      </c>
    </row>
    <row r="14" spans="1:16" s="34" customFormat="1" ht="12.75">
      <c r="A14" s="21"/>
      <c r="B14" s="21"/>
      <c r="C14" s="21"/>
      <c r="D14" s="21"/>
      <c r="E14" s="22"/>
      <c r="F14" s="21" t="s">
        <v>45</v>
      </c>
      <c r="G14" s="21" t="s">
        <v>46</v>
      </c>
      <c r="H14" s="21" t="s">
        <v>47</v>
      </c>
      <c r="I14" s="21" t="s">
        <v>48</v>
      </c>
      <c r="J14" s="21" t="s">
        <v>49</v>
      </c>
      <c r="K14" s="21" t="s">
        <v>165</v>
      </c>
      <c r="L14" s="24" t="s">
        <v>50</v>
      </c>
      <c r="M14" s="21" t="s">
        <v>47</v>
      </c>
      <c r="N14" s="21" t="s">
        <v>48</v>
      </c>
      <c r="O14" s="21" t="s">
        <v>49</v>
      </c>
      <c r="P14" s="21" t="s">
        <v>165</v>
      </c>
    </row>
    <row r="15" spans="1:16" s="34" customFormat="1" ht="13.5" thickBot="1">
      <c r="A15" s="25" t="s">
        <v>18</v>
      </c>
      <c r="B15" s="25"/>
      <c r="C15" s="25"/>
      <c r="D15" s="25"/>
      <c r="E15" s="26"/>
      <c r="F15" s="25" t="s">
        <v>51</v>
      </c>
      <c r="G15" s="25" t="s">
        <v>166</v>
      </c>
      <c r="H15" s="25" t="s">
        <v>165</v>
      </c>
      <c r="I15" s="25" t="s">
        <v>165</v>
      </c>
      <c r="J15" s="25" t="s">
        <v>165</v>
      </c>
      <c r="K15" s="25"/>
      <c r="L15" s="27" t="s">
        <v>51</v>
      </c>
      <c r="M15" s="25" t="s">
        <v>165</v>
      </c>
      <c r="N15" s="25" t="s">
        <v>165</v>
      </c>
      <c r="O15" s="25" t="s">
        <v>165</v>
      </c>
      <c r="P15" s="25"/>
    </row>
    <row r="16" spans="1:16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</row>
    <row r="17" spans="1:16" ht="12.75">
      <c r="A17" s="29"/>
      <c r="B17" s="29"/>
      <c r="C17" s="51" t="s">
        <v>133</v>
      </c>
      <c r="D17" s="29"/>
      <c r="E17" s="29"/>
      <c r="F17" s="4"/>
      <c r="G17" s="29"/>
      <c r="H17" s="29"/>
      <c r="I17" s="29"/>
      <c r="J17" s="29"/>
      <c r="K17" s="4"/>
      <c r="L17" s="29"/>
      <c r="M17" s="29"/>
      <c r="N17" s="4"/>
      <c r="O17" s="29"/>
      <c r="P17" s="29"/>
    </row>
    <row r="18" spans="1:16" ht="15">
      <c r="A18" s="29">
        <v>1</v>
      </c>
      <c r="B18" s="2" t="s">
        <v>70</v>
      </c>
      <c r="C18" s="10" t="s">
        <v>134</v>
      </c>
      <c r="D18" s="2" t="s">
        <v>10</v>
      </c>
      <c r="E18" s="4">
        <v>230</v>
      </c>
      <c r="F18" s="269"/>
      <c r="G18" s="270"/>
      <c r="H18" s="271">
        <f>G18*F18</f>
        <v>0</v>
      </c>
      <c r="I18" s="271"/>
      <c r="J18" s="271"/>
      <c r="K18" s="271">
        <f>J18+I18+H18</f>
        <v>0</v>
      </c>
      <c r="L18" s="272">
        <f>F18*E18</f>
        <v>0</v>
      </c>
      <c r="M18" s="271">
        <f>H18*E18</f>
        <v>0</v>
      </c>
      <c r="N18" s="271">
        <f>I18*E18</f>
        <v>0</v>
      </c>
      <c r="O18" s="271">
        <f>J18*E18</f>
        <v>0</v>
      </c>
      <c r="P18" s="271">
        <f>O18+N18+M18</f>
        <v>0</v>
      </c>
    </row>
    <row r="19" spans="1:16" ht="15">
      <c r="A19" s="29"/>
      <c r="B19" s="2"/>
      <c r="C19" s="10" t="s">
        <v>135</v>
      </c>
      <c r="D19" s="2"/>
      <c r="E19" s="4"/>
      <c r="F19" s="269"/>
      <c r="G19" s="270"/>
      <c r="H19" s="271"/>
      <c r="I19" s="271"/>
      <c r="J19" s="271"/>
      <c r="K19" s="271"/>
      <c r="L19" s="272"/>
      <c r="M19" s="271"/>
      <c r="N19" s="271"/>
      <c r="O19" s="271"/>
      <c r="P19" s="271"/>
    </row>
    <row r="20" spans="1:16" ht="15">
      <c r="A20" s="29">
        <v>2</v>
      </c>
      <c r="B20" s="2" t="s">
        <v>9</v>
      </c>
      <c r="C20" s="10" t="s">
        <v>136</v>
      </c>
      <c r="D20" s="2" t="s">
        <v>12</v>
      </c>
      <c r="E20" s="32">
        <v>275</v>
      </c>
      <c r="F20" s="269"/>
      <c r="G20" s="270"/>
      <c r="H20" s="271">
        <f>G20*F20</f>
        <v>0</v>
      </c>
      <c r="I20" s="271"/>
      <c r="J20" s="271"/>
      <c r="K20" s="271">
        <f>J20+I20+H20</f>
        <v>0</v>
      </c>
      <c r="L20" s="272">
        <f>F20*E20</f>
        <v>0</v>
      </c>
      <c r="M20" s="271">
        <f>H20*E20</f>
        <v>0</v>
      </c>
      <c r="N20" s="271">
        <f>I20*E20</f>
        <v>0</v>
      </c>
      <c r="O20" s="271">
        <f>J20*E20</f>
        <v>0</v>
      </c>
      <c r="P20" s="271">
        <f>O20+N20+M20</f>
        <v>0</v>
      </c>
    </row>
    <row r="21" spans="1:16" ht="15">
      <c r="A21" s="29"/>
      <c r="B21" s="2"/>
      <c r="C21" s="10" t="s">
        <v>137</v>
      </c>
      <c r="D21" s="2"/>
      <c r="E21" s="4"/>
      <c r="F21" s="269"/>
      <c r="G21" s="270"/>
      <c r="H21" s="271"/>
      <c r="I21" s="271"/>
      <c r="J21" s="271"/>
      <c r="K21" s="271"/>
      <c r="L21" s="272"/>
      <c r="M21" s="271"/>
      <c r="N21" s="271"/>
      <c r="O21" s="271"/>
      <c r="P21" s="271"/>
    </row>
    <row r="22" spans="1:16" ht="15">
      <c r="A22" s="29">
        <v>3</v>
      </c>
      <c r="B22" s="2" t="s">
        <v>9</v>
      </c>
      <c r="C22" s="10" t="s">
        <v>138</v>
      </c>
      <c r="D22" s="2" t="s">
        <v>12</v>
      </c>
      <c r="E22" s="32">
        <v>275</v>
      </c>
      <c r="F22" s="269"/>
      <c r="G22" s="270"/>
      <c r="H22" s="271">
        <f>G22*F22</f>
        <v>0</v>
      </c>
      <c r="I22" s="271"/>
      <c r="J22" s="271"/>
      <c r="K22" s="271">
        <f>J22+I22+H22</f>
        <v>0</v>
      </c>
      <c r="L22" s="272">
        <f>F22*E22</f>
        <v>0</v>
      </c>
      <c r="M22" s="271">
        <f>H22*E22</f>
        <v>0</v>
      </c>
      <c r="N22" s="271">
        <f>I22*E22</f>
        <v>0</v>
      </c>
      <c r="O22" s="271">
        <f>J22*E22</f>
        <v>0</v>
      </c>
      <c r="P22" s="271">
        <f>O22+N22+M22</f>
        <v>0</v>
      </c>
    </row>
    <row r="23" spans="1:16" ht="15">
      <c r="A23" s="29"/>
      <c r="B23" s="2"/>
      <c r="C23" s="10" t="s">
        <v>139</v>
      </c>
      <c r="D23" s="2"/>
      <c r="E23" s="4"/>
      <c r="F23" s="269"/>
      <c r="G23" s="270"/>
      <c r="H23" s="271"/>
      <c r="I23" s="271"/>
      <c r="J23" s="271"/>
      <c r="K23" s="271"/>
      <c r="L23" s="272"/>
      <c r="M23" s="271"/>
      <c r="N23" s="271"/>
      <c r="O23" s="271"/>
      <c r="P23" s="271"/>
    </row>
    <row r="24" spans="1:16" ht="15">
      <c r="A24" s="29">
        <v>4</v>
      </c>
      <c r="B24" s="2" t="s">
        <v>9</v>
      </c>
      <c r="C24" s="10" t="s">
        <v>140</v>
      </c>
      <c r="D24" s="2" t="s">
        <v>12</v>
      </c>
      <c r="E24" s="32">
        <v>275</v>
      </c>
      <c r="F24" s="269"/>
      <c r="G24" s="270"/>
      <c r="H24" s="271">
        <f>G24*F24</f>
        <v>0</v>
      </c>
      <c r="I24" s="271"/>
      <c r="J24" s="271"/>
      <c r="K24" s="271">
        <f>J24+I24+H24</f>
        <v>0</v>
      </c>
      <c r="L24" s="272">
        <f>F24*E24</f>
        <v>0</v>
      </c>
      <c r="M24" s="271">
        <f>H24*E24</f>
        <v>0</v>
      </c>
      <c r="N24" s="271">
        <f>I24*E24</f>
        <v>0</v>
      </c>
      <c r="O24" s="271">
        <f>J24*E24</f>
        <v>0</v>
      </c>
      <c r="P24" s="271">
        <f>O24+N24+M24</f>
        <v>0</v>
      </c>
    </row>
    <row r="25" spans="1:16" ht="15">
      <c r="A25" s="29"/>
      <c r="B25" s="2"/>
      <c r="C25" s="10" t="s">
        <v>141</v>
      </c>
      <c r="D25" s="2"/>
      <c r="E25" s="4"/>
      <c r="F25" s="269"/>
      <c r="G25" s="270"/>
      <c r="H25" s="271"/>
      <c r="I25" s="271"/>
      <c r="J25" s="271"/>
      <c r="K25" s="271"/>
      <c r="L25" s="272"/>
      <c r="M25" s="271"/>
      <c r="N25" s="271"/>
      <c r="O25" s="271"/>
      <c r="P25" s="271"/>
    </row>
    <row r="26" spans="1:16" ht="15">
      <c r="A26" s="29">
        <v>7</v>
      </c>
      <c r="B26" s="2" t="s">
        <v>9</v>
      </c>
      <c r="C26" s="10" t="s">
        <v>264</v>
      </c>
      <c r="D26" s="2" t="s">
        <v>12</v>
      </c>
      <c r="E26" s="32">
        <v>275</v>
      </c>
      <c r="F26" s="269"/>
      <c r="G26" s="270"/>
      <c r="H26" s="271">
        <f>G26*F26</f>
        <v>0</v>
      </c>
      <c r="I26" s="271"/>
      <c r="J26" s="271"/>
      <c r="K26" s="271">
        <f>J26+I26+H26</f>
        <v>0</v>
      </c>
      <c r="L26" s="272">
        <f>F26*E26</f>
        <v>0</v>
      </c>
      <c r="M26" s="271">
        <f>H26*E26</f>
        <v>0</v>
      </c>
      <c r="N26" s="271">
        <f>I26*E26</f>
        <v>0</v>
      </c>
      <c r="O26" s="271">
        <f>J26*E26</f>
        <v>0</v>
      </c>
      <c r="P26" s="271">
        <f>O26+N26+M26</f>
        <v>0</v>
      </c>
    </row>
    <row r="27" spans="1:16" ht="15">
      <c r="A27" s="29">
        <v>8</v>
      </c>
      <c r="B27" s="2" t="s">
        <v>9</v>
      </c>
      <c r="C27" s="52" t="s">
        <v>144</v>
      </c>
      <c r="D27" s="29" t="s">
        <v>12</v>
      </c>
      <c r="E27" s="1">
        <v>365</v>
      </c>
      <c r="F27" s="269"/>
      <c r="G27" s="270"/>
      <c r="H27" s="271">
        <f>G27*F27</f>
        <v>0</v>
      </c>
      <c r="I27" s="271"/>
      <c r="J27" s="271"/>
      <c r="K27" s="271">
        <f>J27+I27+H27</f>
        <v>0</v>
      </c>
      <c r="L27" s="272">
        <f>F27*E27</f>
        <v>0</v>
      </c>
      <c r="M27" s="271">
        <f>H27*E27</f>
        <v>0</v>
      </c>
      <c r="N27" s="271">
        <f>I27*E27</f>
        <v>0</v>
      </c>
      <c r="O27" s="271">
        <f>J27*E27</f>
        <v>0</v>
      </c>
      <c r="P27" s="271">
        <f>O27+N27+M27</f>
        <v>0</v>
      </c>
    </row>
    <row r="28" spans="1:16" ht="15">
      <c r="A28" s="29">
        <v>11</v>
      </c>
      <c r="B28" s="2" t="s">
        <v>9</v>
      </c>
      <c r="C28" s="52" t="s">
        <v>142</v>
      </c>
      <c r="D28" s="29" t="s">
        <v>12</v>
      </c>
      <c r="E28" s="53">
        <v>2900</v>
      </c>
      <c r="F28" s="269"/>
      <c r="G28" s="270"/>
      <c r="H28" s="271">
        <f>G28*F28</f>
        <v>0</v>
      </c>
      <c r="I28" s="271"/>
      <c r="J28" s="271"/>
      <c r="K28" s="271">
        <f>J28+I28+H28</f>
        <v>0</v>
      </c>
      <c r="L28" s="272">
        <f>F28*E28</f>
        <v>0</v>
      </c>
      <c r="M28" s="271">
        <f>H28*E28</f>
        <v>0</v>
      </c>
      <c r="N28" s="271">
        <f>I28*E28</f>
        <v>0</v>
      </c>
      <c r="O28" s="271">
        <f>J28*E28</f>
        <v>0</v>
      </c>
      <c r="P28" s="271">
        <f>O28+N28+M28</f>
        <v>0</v>
      </c>
    </row>
    <row r="29" spans="1:16" ht="12.75">
      <c r="A29" s="29"/>
      <c r="B29" s="29"/>
      <c r="C29" s="52" t="s">
        <v>143</v>
      </c>
      <c r="D29" s="29"/>
      <c r="E29" s="1"/>
      <c r="F29" s="4"/>
      <c r="G29" s="1"/>
      <c r="H29" s="1"/>
      <c r="I29" s="1"/>
      <c r="J29" s="29"/>
      <c r="K29" s="4"/>
      <c r="L29" s="4"/>
      <c r="M29" s="4"/>
      <c r="N29" s="4"/>
      <c r="O29" s="4"/>
      <c r="P29" s="4"/>
    </row>
    <row r="30" spans="1:16" ht="12.75">
      <c r="A30" s="3"/>
      <c r="B30" s="30"/>
      <c r="C30" s="5" t="s">
        <v>19</v>
      </c>
      <c r="D30" s="6" t="s">
        <v>165</v>
      </c>
      <c r="E30" s="5"/>
      <c r="F30" s="5"/>
      <c r="G30" s="5"/>
      <c r="H30" s="5"/>
      <c r="I30" s="5"/>
      <c r="J30" s="5"/>
      <c r="K30" s="5"/>
      <c r="L30" s="7">
        <f>SUM(L18:L29)</f>
        <v>0</v>
      </c>
      <c r="M30" s="7">
        <f>SUM(M18:M29)</f>
        <v>0</v>
      </c>
      <c r="N30" s="7">
        <f>SUM(N18:N29)</f>
        <v>0</v>
      </c>
      <c r="O30" s="7">
        <f>SUM(O18:O29)</f>
        <v>0</v>
      </c>
      <c r="P30" s="7">
        <f>SUM(P18:P29)</f>
        <v>0</v>
      </c>
    </row>
    <row r="31" spans="1:16" ht="12.75">
      <c r="A31" s="2"/>
      <c r="B31" s="2"/>
      <c r="C31" s="406" t="s">
        <v>636</v>
      </c>
      <c r="D31" s="406"/>
      <c r="E31" s="406"/>
      <c r="F31" s="406"/>
      <c r="G31" s="406"/>
      <c r="H31" s="406"/>
      <c r="I31" s="406"/>
      <c r="J31" s="406"/>
      <c r="K31" s="406"/>
      <c r="L31" s="4"/>
      <c r="M31" s="4"/>
      <c r="N31" s="9">
        <v>0</v>
      </c>
      <c r="O31" s="3"/>
      <c r="P31" s="4">
        <f>N31</f>
        <v>0</v>
      </c>
    </row>
    <row r="32" spans="1:16" ht="12.75">
      <c r="A32" s="2"/>
      <c r="B32" s="2"/>
      <c r="C32" s="406" t="s">
        <v>19</v>
      </c>
      <c r="D32" s="406"/>
      <c r="E32" s="406"/>
      <c r="F32" s="406"/>
      <c r="G32" s="406"/>
      <c r="H32" s="406"/>
      <c r="I32" s="406"/>
      <c r="J32" s="406"/>
      <c r="K32" s="406"/>
      <c r="L32" s="4"/>
      <c r="M32" s="4"/>
      <c r="N32" s="4">
        <f>SUM(N30:N31)</f>
        <v>0</v>
      </c>
      <c r="O32" s="4"/>
      <c r="P32" s="4">
        <f>N32</f>
        <v>0</v>
      </c>
    </row>
    <row r="33" spans="1:16" ht="12.75">
      <c r="A33" s="2"/>
      <c r="B33" s="2"/>
      <c r="C33" s="406" t="s">
        <v>478</v>
      </c>
      <c r="D33" s="406"/>
      <c r="E33" s="406"/>
      <c r="F33" s="406"/>
      <c r="G33" s="406"/>
      <c r="H33" s="406"/>
      <c r="I33" s="406"/>
      <c r="J33" s="406"/>
      <c r="K33" s="406"/>
      <c r="L33" s="4"/>
      <c r="M33" s="4"/>
      <c r="N33" s="9">
        <v>0</v>
      </c>
      <c r="O33" s="3"/>
      <c r="P33" s="4">
        <f>N33</f>
        <v>0</v>
      </c>
    </row>
    <row r="34" spans="1:16" ht="12.75">
      <c r="A34" s="2"/>
      <c r="B34" s="2"/>
      <c r="C34" s="400" t="s">
        <v>20</v>
      </c>
      <c r="D34" s="400"/>
      <c r="E34" s="400"/>
      <c r="F34" s="400"/>
      <c r="G34" s="400"/>
      <c r="H34" s="400"/>
      <c r="I34" s="400"/>
      <c r="J34" s="400"/>
      <c r="K34" s="400"/>
      <c r="L34" s="9"/>
      <c r="M34" s="7">
        <f>SUM(M30)</f>
        <v>0</v>
      </c>
      <c r="N34" s="7">
        <f>SUM(N32:N33)</f>
        <v>0</v>
      </c>
      <c r="O34" s="7">
        <f>SUM(O30)</f>
        <v>0</v>
      </c>
      <c r="P34" s="7">
        <f>M34+N34+O34</f>
        <v>0</v>
      </c>
    </row>
    <row r="35" spans="1:16" ht="12.75">
      <c r="A35" s="401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</row>
    <row r="36" spans="1:16" ht="12.75">
      <c r="A36" s="402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13"/>
      <c r="N36" s="13"/>
      <c r="O36" s="13"/>
      <c r="P36" s="13"/>
    </row>
    <row r="37" spans="1:16" ht="12.75">
      <c r="A37" s="384"/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</row>
    <row r="38" spans="1:16" s="34" customFormat="1" ht="12.75">
      <c r="A38" s="384" t="s">
        <v>52</v>
      </c>
      <c r="B38" s="384"/>
      <c r="C38" s="397"/>
      <c r="D38" s="397"/>
      <c r="E38" s="397"/>
      <c r="F38" s="384"/>
      <c r="G38" s="384"/>
      <c r="H38" s="384"/>
      <c r="I38" s="384"/>
      <c r="J38" s="384"/>
      <c r="K38" s="384"/>
      <c r="L38" s="398"/>
      <c r="M38" s="398"/>
      <c r="N38" s="398"/>
      <c r="O38" s="398"/>
      <c r="P38" s="398"/>
    </row>
    <row r="39" spans="1:16" s="34" customFormat="1" ht="12.75">
      <c r="A39" s="384"/>
      <c r="B39" s="384"/>
      <c r="C39" s="383" t="s">
        <v>53</v>
      </c>
      <c r="D39" s="383"/>
      <c r="E39" s="383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</row>
    <row r="40" spans="1:16" s="34" customFormat="1" ht="12.75">
      <c r="A40" s="384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</row>
    <row r="41" spans="1:16" s="34" customFormat="1" ht="12.75">
      <c r="A41" s="384" t="s">
        <v>54</v>
      </c>
      <c r="B41" s="384"/>
      <c r="C41" s="15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</row>
    <row r="42" spans="1:16" ht="12.75">
      <c r="A42" s="402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13"/>
      <c r="N42" s="13"/>
      <c r="O42" s="13"/>
      <c r="P42" s="13"/>
    </row>
  </sheetData>
  <sheetProtection/>
  <mergeCells count="43">
    <mergeCell ref="A40:P40"/>
    <mergeCell ref="A41:B41"/>
    <mergeCell ref="A42:L42"/>
    <mergeCell ref="L38:P38"/>
    <mergeCell ref="A39:B39"/>
    <mergeCell ref="C39:E39"/>
    <mergeCell ref="F39:K39"/>
    <mergeCell ref="D41:P41"/>
    <mergeCell ref="A10:I10"/>
    <mergeCell ref="J10:K10"/>
    <mergeCell ref="O10:P10"/>
    <mergeCell ref="A38:B38"/>
    <mergeCell ref="C38:E38"/>
    <mergeCell ref="F38:H38"/>
    <mergeCell ref="I38:K38"/>
    <mergeCell ref="A37:B37"/>
    <mergeCell ref="A11:P11"/>
    <mergeCell ref="F12:K12"/>
    <mergeCell ref="A36:L36"/>
    <mergeCell ref="L39:P39"/>
    <mergeCell ref="L37:P37"/>
    <mergeCell ref="C37:E37"/>
    <mergeCell ref="C31:K31"/>
    <mergeCell ref="C33:K33"/>
    <mergeCell ref="C34:K34"/>
    <mergeCell ref="A35:P35"/>
    <mergeCell ref="C32:K32"/>
    <mergeCell ref="F37:K37"/>
    <mergeCell ref="A8:B8"/>
    <mergeCell ref="A9:B9"/>
    <mergeCell ref="A7:B7"/>
    <mergeCell ref="C8:P8"/>
    <mergeCell ref="D9:E9"/>
    <mergeCell ref="F9:H9"/>
    <mergeCell ref="I9:L9"/>
    <mergeCell ref="M9:N9"/>
    <mergeCell ref="A2:O2"/>
    <mergeCell ref="C3:O3"/>
    <mergeCell ref="A4:P4"/>
    <mergeCell ref="A6:B6"/>
    <mergeCell ref="C6:O6"/>
    <mergeCell ref="A5:B5"/>
    <mergeCell ref="C5:O5"/>
  </mergeCells>
  <printOptions gridLines="1"/>
  <pageMargins left="0.4" right="0.44" top="0.55" bottom="0.54" header="0.5" footer="0.5"/>
  <pageSetup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9"/>
  <sheetViews>
    <sheetView view="pageBreakPreview" zoomScaleSheetLayoutView="100" zoomScalePageLayoutView="0" workbookViewId="0" topLeftCell="A7">
      <selection activeCell="G28" sqref="G28"/>
    </sheetView>
  </sheetViews>
  <sheetFormatPr defaultColWidth="9.00390625" defaultRowHeight="12.75"/>
  <cols>
    <col min="1" max="1" width="4.375" style="33" customWidth="1"/>
    <col min="2" max="2" width="12.125" style="33" customWidth="1"/>
    <col min="3" max="3" width="39.375" style="33" customWidth="1"/>
    <col min="4" max="4" width="11.625" style="33" bestFit="1" customWidth="1"/>
    <col min="5" max="5" width="10.00390625" style="33" customWidth="1"/>
    <col min="6" max="6" width="11.625" style="33" bestFit="1" customWidth="1"/>
    <col min="7" max="7" width="11.625" style="33" customWidth="1"/>
    <col min="8" max="8" width="10.375" style="33" bestFit="1" customWidth="1"/>
    <col min="9" max="16384" width="9.125" style="33" customWidth="1"/>
  </cols>
  <sheetData>
    <row r="2" spans="1:8" ht="18" customHeight="1">
      <c r="A2" s="411" t="s">
        <v>87</v>
      </c>
      <c r="B2" s="411"/>
      <c r="C2" s="411"/>
      <c r="D2" s="411"/>
      <c r="E2" s="411"/>
      <c r="F2" s="411"/>
      <c r="G2" s="411"/>
      <c r="H2" s="411"/>
    </row>
    <row r="3" spans="1:8" ht="17.25" customHeight="1">
      <c r="A3" s="411" t="s">
        <v>145</v>
      </c>
      <c r="B3" s="411"/>
      <c r="C3" s="411"/>
      <c r="D3" s="411"/>
      <c r="E3" s="411"/>
      <c r="F3" s="411"/>
      <c r="G3" s="411"/>
      <c r="H3" s="411"/>
    </row>
    <row r="4" spans="1:8" ht="17.25" customHeight="1">
      <c r="A4" s="412" t="s">
        <v>277</v>
      </c>
      <c r="B4" s="412"/>
      <c r="C4" s="412"/>
      <c r="D4" s="412"/>
      <c r="E4" s="412"/>
      <c r="F4" s="412"/>
      <c r="G4" s="412"/>
      <c r="H4" s="412"/>
    </row>
    <row r="5" spans="1:8" ht="12.75">
      <c r="A5" s="383" t="s">
        <v>22</v>
      </c>
      <c r="B5" s="383"/>
      <c r="C5" s="383"/>
      <c r="D5" s="383"/>
      <c r="E5" s="383"/>
      <c r="F5" s="383"/>
      <c r="G5" s="383"/>
      <c r="H5" s="383"/>
    </row>
    <row r="6" spans="1:8" ht="12.75" customHeight="1">
      <c r="A6" s="384"/>
      <c r="B6" s="384"/>
      <c r="C6" s="384"/>
      <c r="D6" s="384"/>
      <c r="E6" s="384"/>
      <c r="F6" s="384"/>
      <c r="G6" s="384"/>
      <c r="H6" s="384"/>
    </row>
    <row r="7" spans="1:8" ht="28.5" customHeight="1">
      <c r="A7" s="388" t="s">
        <v>23</v>
      </c>
      <c r="B7" s="388"/>
      <c r="C7" s="413" t="s">
        <v>512</v>
      </c>
      <c r="D7" s="413"/>
      <c r="E7" s="413"/>
      <c r="F7" s="413"/>
      <c r="G7" s="413"/>
      <c r="H7" s="413"/>
    </row>
    <row r="8" spans="1:8" ht="27.75" customHeight="1">
      <c r="A8" s="388" t="s">
        <v>24</v>
      </c>
      <c r="B8" s="388"/>
      <c r="C8" s="413" t="s">
        <v>512</v>
      </c>
      <c r="D8" s="413"/>
      <c r="E8" s="413"/>
      <c r="F8" s="413"/>
      <c r="G8" s="413"/>
      <c r="H8" s="413"/>
    </row>
    <row r="9" spans="1:8" ht="14.25" customHeight="1">
      <c r="A9" s="388" t="s">
        <v>25</v>
      </c>
      <c r="B9" s="388"/>
      <c r="C9" s="293" t="s">
        <v>277</v>
      </c>
      <c r="D9" s="293"/>
      <c r="E9" s="293"/>
      <c r="F9" s="293"/>
      <c r="G9" s="293"/>
      <c r="H9" s="293"/>
    </row>
    <row r="10" spans="1:8" s="34" customFormat="1" ht="15.75" customHeight="1">
      <c r="A10" s="388" t="s">
        <v>26</v>
      </c>
      <c r="B10" s="388"/>
      <c r="C10" s="293"/>
      <c r="D10" s="293"/>
      <c r="E10" s="293"/>
      <c r="F10" s="293"/>
      <c r="G10" s="293"/>
      <c r="H10" s="293"/>
    </row>
    <row r="11" spans="1:8" s="34" customFormat="1" ht="15.75" customHeight="1">
      <c r="A11" s="414" t="s">
        <v>673</v>
      </c>
      <c r="B11" s="414"/>
      <c r="C11" s="414"/>
      <c r="D11" s="414"/>
      <c r="E11" s="414"/>
      <c r="F11" s="424">
        <f>D43</f>
        <v>0</v>
      </c>
      <c r="G11" s="425"/>
      <c r="H11" s="425"/>
    </row>
    <row r="12" spans="1:8" s="34" customFormat="1" ht="12" customHeight="1">
      <c r="A12" s="414" t="s">
        <v>55</v>
      </c>
      <c r="B12" s="414"/>
      <c r="C12" s="414"/>
      <c r="D12" s="414"/>
      <c r="E12" s="40">
        <v>2015</v>
      </c>
      <c r="F12" s="45" t="s">
        <v>31</v>
      </c>
      <c r="G12" s="415"/>
      <c r="H12" s="415"/>
    </row>
    <row r="13" spans="1:8" s="34" customFormat="1" ht="12.75" customHeight="1" thickBot="1">
      <c r="A13" s="393"/>
      <c r="B13" s="393"/>
      <c r="C13" s="393"/>
      <c r="D13" s="393"/>
      <c r="E13" s="393"/>
      <c r="F13" s="393"/>
      <c r="G13" s="393"/>
      <c r="H13" s="393"/>
    </row>
    <row r="14" spans="1:7" s="62" customFormat="1" ht="12" customHeight="1">
      <c r="A14" s="416" t="s">
        <v>278</v>
      </c>
      <c r="B14" s="416" t="s">
        <v>279</v>
      </c>
      <c r="C14" s="416" t="s">
        <v>280</v>
      </c>
      <c r="D14" s="417" t="s">
        <v>281</v>
      </c>
      <c r="E14" s="421" t="s">
        <v>92</v>
      </c>
      <c r="F14" s="422"/>
      <c r="G14" s="423"/>
    </row>
    <row r="15" spans="1:7" s="62" customFormat="1" ht="10.5" customHeight="1">
      <c r="A15" s="416"/>
      <c r="B15" s="416"/>
      <c r="C15" s="416"/>
      <c r="D15" s="416"/>
      <c r="E15" s="418" t="s">
        <v>282</v>
      </c>
      <c r="F15" s="418" t="s">
        <v>283</v>
      </c>
      <c r="G15" s="418" t="s">
        <v>284</v>
      </c>
    </row>
    <row r="16" spans="1:7" s="62" customFormat="1" ht="12">
      <c r="A16" s="416"/>
      <c r="B16" s="416"/>
      <c r="C16" s="416"/>
      <c r="D16" s="416"/>
      <c r="E16" s="419"/>
      <c r="F16" s="419"/>
      <c r="G16" s="419"/>
    </row>
    <row r="17" spans="1:7" ht="12" customHeight="1">
      <c r="A17" s="63">
        <v>1</v>
      </c>
      <c r="B17" s="64" t="s">
        <v>285</v>
      </c>
      <c r="C17" s="65" t="s">
        <v>439</v>
      </c>
      <c r="D17" s="66">
        <f>' 1 Jaun.6 skola'!P62</f>
        <v>0</v>
      </c>
      <c r="E17" s="66">
        <f>' 1 Jaun.6 skola'!M61</f>
        <v>0</v>
      </c>
      <c r="F17" s="66">
        <f>' 1 Jaun.6 skola'!N61</f>
        <v>0</v>
      </c>
      <c r="G17" s="66">
        <f>' 1 Jaun.6 skola'!O61</f>
        <v>0</v>
      </c>
    </row>
    <row r="18" spans="1:8" ht="12" customHeight="1">
      <c r="A18" s="63">
        <v>2</v>
      </c>
      <c r="B18" s="64" t="s">
        <v>286</v>
      </c>
      <c r="C18" s="65" t="s">
        <v>438</v>
      </c>
      <c r="D18" s="66">
        <f>' 2Jaun. 3 BD'!P61</f>
        <v>0</v>
      </c>
      <c r="E18" s="66">
        <f>' 2Jaun. 3 BD'!M60</f>
        <v>0</v>
      </c>
      <c r="F18" s="67">
        <f>' 2Jaun. 3 BD'!N60</f>
        <v>0</v>
      </c>
      <c r="G18" s="66">
        <f>' 2Jaun. 3 BD'!O60</f>
        <v>0</v>
      </c>
      <c r="H18" s="68"/>
    </row>
    <row r="19" spans="1:7" ht="12" customHeight="1">
      <c r="A19" s="63">
        <v>3</v>
      </c>
      <c r="B19" s="64" t="s">
        <v>287</v>
      </c>
      <c r="C19" s="65" t="s">
        <v>436</v>
      </c>
      <c r="D19" s="66">
        <f>'3 Jaun. 1 JC'!P50</f>
        <v>0</v>
      </c>
      <c r="E19" s="66">
        <f>'3 Jaun. 1 JC'!M49</f>
        <v>0</v>
      </c>
      <c r="F19" s="67">
        <f>'3 Jaun. 1 JC'!N49</f>
        <v>0</v>
      </c>
      <c r="G19" s="66">
        <f>'3 Jaun. 1 JC'!O49</f>
        <v>0</v>
      </c>
    </row>
    <row r="20" spans="1:7" ht="12" customHeight="1">
      <c r="A20" s="63">
        <v>4</v>
      </c>
      <c r="B20" s="64" t="s">
        <v>288</v>
      </c>
      <c r="C20" s="65" t="s">
        <v>437</v>
      </c>
      <c r="D20" s="66">
        <f>'4 Jaun. 2'!P50</f>
        <v>0</v>
      </c>
      <c r="E20" s="66">
        <f>'4 Jaun. 2'!M49</f>
        <v>0</v>
      </c>
      <c r="F20" s="67">
        <f>'4 Jaun. 2'!N49</f>
        <v>0</v>
      </c>
      <c r="G20" s="66">
        <f>'4 Jaun. 2'!O49</f>
        <v>0</v>
      </c>
    </row>
    <row r="21" spans="1:7" ht="12" customHeight="1">
      <c r="A21" s="63">
        <v>5</v>
      </c>
      <c r="B21" s="64" t="s">
        <v>289</v>
      </c>
      <c r="C21" s="65" t="s">
        <v>442</v>
      </c>
      <c r="D21" s="66">
        <f>'5 Ozolu 3'!P50</f>
        <v>0</v>
      </c>
      <c r="E21" s="66">
        <f>'5 Ozolu 3'!M49</f>
        <v>0</v>
      </c>
      <c r="F21" s="67">
        <f>'5 Ozolu 3'!N49</f>
        <v>0</v>
      </c>
      <c r="G21" s="66">
        <f>'5 Ozolu 3'!O49</f>
        <v>0</v>
      </c>
    </row>
    <row r="22" spans="1:7" ht="12" customHeight="1">
      <c r="A22" s="63">
        <v>6</v>
      </c>
      <c r="B22" s="64" t="s">
        <v>290</v>
      </c>
      <c r="C22" s="65" t="s">
        <v>440</v>
      </c>
      <c r="D22" s="66">
        <f>'6 Ozolu 10'!P51</f>
        <v>0</v>
      </c>
      <c r="E22" s="66">
        <f>'6 Ozolu 10'!M50</f>
        <v>0</v>
      </c>
      <c r="F22" s="67">
        <f>'6 Ozolu 10'!N50</f>
        <v>0</v>
      </c>
      <c r="G22" s="66">
        <f>'6 Ozolu 10'!O50</f>
        <v>0</v>
      </c>
    </row>
    <row r="23" spans="1:7" ht="12" customHeight="1">
      <c r="A23" s="63">
        <v>7</v>
      </c>
      <c r="B23" s="64" t="s">
        <v>291</v>
      </c>
      <c r="C23" s="65" t="s">
        <v>441</v>
      </c>
      <c r="D23" s="66">
        <f>'7 Ozolu 5'!P47</f>
        <v>0</v>
      </c>
      <c r="E23" s="66">
        <f>'7 Ozolu 5'!M46</f>
        <v>0</v>
      </c>
      <c r="F23" s="67">
        <f>'7 Ozolu 5'!N46</f>
        <v>0</v>
      </c>
      <c r="G23" s="66">
        <f>'7 Ozolu 5'!O46</f>
        <v>0</v>
      </c>
    </row>
    <row r="24" spans="1:7" ht="12" customHeight="1">
      <c r="A24" s="63">
        <v>8</v>
      </c>
      <c r="B24" s="64" t="s">
        <v>292</v>
      </c>
      <c r="C24" s="65" t="s">
        <v>443</v>
      </c>
      <c r="D24" s="66">
        <f>'8 Ozolu 2'!P47</f>
        <v>0</v>
      </c>
      <c r="E24" s="66">
        <f>'8 Ozolu 2'!M46</f>
        <v>0</v>
      </c>
      <c r="F24" s="67">
        <f>'8 Ozolu 2'!N46</f>
        <v>0</v>
      </c>
      <c r="G24" s="66">
        <f>'8 Ozolu 2'!O46</f>
        <v>0</v>
      </c>
    </row>
    <row r="25" spans="1:7" ht="12" customHeight="1">
      <c r="A25" s="63">
        <v>9</v>
      </c>
      <c r="B25" s="64" t="s">
        <v>444</v>
      </c>
      <c r="C25" s="65" t="s">
        <v>454</v>
      </c>
      <c r="D25" s="66">
        <f>'9 Rasas'!P47</f>
        <v>0</v>
      </c>
      <c r="E25" s="66">
        <f>'9 Rasas'!M46</f>
        <v>0</v>
      </c>
      <c r="F25" s="67">
        <f>'9 Rasas'!N46</f>
        <v>0</v>
      </c>
      <c r="G25" s="66">
        <f>'9 Rasas'!O46</f>
        <v>0</v>
      </c>
    </row>
    <row r="26" spans="1:7" ht="12" customHeight="1">
      <c r="A26" s="63">
        <v>10</v>
      </c>
      <c r="B26" s="64" t="s">
        <v>445</v>
      </c>
      <c r="C26" s="65" t="s">
        <v>455</v>
      </c>
      <c r="D26" s="66">
        <f>'10 Lazdas'!P47</f>
        <v>0</v>
      </c>
      <c r="E26" s="66">
        <f>'10 Lazdas'!M46</f>
        <v>0</v>
      </c>
      <c r="F26" s="67">
        <f>'10 Lazdas'!N46</f>
        <v>0</v>
      </c>
      <c r="G26" s="66">
        <f>'10 Lazdas'!O46</f>
        <v>0</v>
      </c>
    </row>
    <row r="27" spans="1:7" ht="12" customHeight="1">
      <c r="A27" s="63">
        <v>11</v>
      </c>
      <c r="B27" s="64" t="s">
        <v>446</v>
      </c>
      <c r="C27" s="65" t="s">
        <v>456</v>
      </c>
      <c r="D27" s="66">
        <f>'11 Grantiņi'!P49</f>
        <v>0</v>
      </c>
      <c r="E27" s="66">
        <f>'11 Grantiņi'!M48</f>
        <v>0</v>
      </c>
      <c r="F27" s="67">
        <f>'11 Grantiņi'!N48</f>
        <v>0</v>
      </c>
      <c r="G27" s="66">
        <f>'11 Grantiņi'!O48</f>
        <v>0</v>
      </c>
    </row>
    <row r="28" spans="1:7" ht="12" customHeight="1">
      <c r="A28" s="63">
        <v>12</v>
      </c>
      <c r="B28" s="64" t="s">
        <v>447</v>
      </c>
      <c r="C28" s="65" t="s">
        <v>457</v>
      </c>
      <c r="D28" s="66">
        <f>'12 Lauku 1'!P49</f>
        <v>0</v>
      </c>
      <c r="E28" s="66">
        <f>'12 Lauku 1'!M48</f>
        <v>0</v>
      </c>
      <c r="F28" s="67">
        <f>'12 Lauku 1'!N48</f>
        <v>0</v>
      </c>
      <c r="G28" s="66">
        <f>'12 Lauku 1'!O48</f>
        <v>0</v>
      </c>
    </row>
    <row r="29" spans="1:7" ht="12" customHeight="1">
      <c r="A29" s="63">
        <v>13</v>
      </c>
      <c r="B29" s="64" t="s">
        <v>448</v>
      </c>
      <c r="C29" s="65" t="s">
        <v>458</v>
      </c>
      <c r="D29" s="66">
        <f>'13 Lauku 2'!P49</f>
        <v>0</v>
      </c>
      <c r="E29" s="66">
        <f>'13 Lauku 2'!M48</f>
        <v>0</v>
      </c>
      <c r="F29" s="67">
        <f>'13 Lauku 2'!N48</f>
        <v>0</v>
      </c>
      <c r="G29" s="66">
        <f>'13 Lauku 2'!O48</f>
        <v>0</v>
      </c>
    </row>
    <row r="30" spans="1:7" ht="12" customHeight="1">
      <c r="A30" s="63">
        <v>14</v>
      </c>
      <c r="B30" s="64" t="s">
        <v>449</v>
      </c>
      <c r="C30" s="65" t="s">
        <v>459</v>
      </c>
      <c r="D30" s="66">
        <f>'14 Lauku 3'!P49</f>
        <v>0</v>
      </c>
      <c r="E30" s="66">
        <f>'14 Lauku 3'!M48</f>
        <v>0</v>
      </c>
      <c r="F30" s="67">
        <f>'14 Lauku 3'!N48</f>
        <v>0</v>
      </c>
      <c r="G30" s="66">
        <f>'14 Lauku 3'!O48</f>
        <v>0</v>
      </c>
    </row>
    <row r="31" spans="1:7" ht="12" customHeight="1">
      <c r="A31" s="63">
        <v>15</v>
      </c>
      <c r="B31" s="64" t="s">
        <v>450</v>
      </c>
      <c r="C31" s="65" t="s">
        <v>460</v>
      </c>
      <c r="D31" s="66">
        <f>'15 Lauku 4'!P49</f>
        <v>0</v>
      </c>
      <c r="E31" s="66">
        <f>'15 Lauku 4'!M48</f>
        <v>0</v>
      </c>
      <c r="F31" s="67">
        <f>'15 Lauku 4'!N48</f>
        <v>0</v>
      </c>
      <c r="G31" s="66">
        <f>'15 Lauku 4'!O48</f>
        <v>0</v>
      </c>
    </row>
    <row r="32" spans="1:7" ht="12" customHeight="1">
      <c r="A32" s="63">
        <v>16</v>
      </c>
      <c r="B32" s="64" t="s">
        <v>451</v>
      </c>
      <c r="C32" s="65" t="s">
        <v>461</v>
      </c>
      <c r="D32" s="66">
        <f>'16 Zaļā 1'!P49</f>
        <v>0</v>
      </c>
      <c r="E32" s="93">
        <f>'16 Zaļā 1'!M48</f>
        <v>0</v>
      </c>
      <c r="F32" s="93">
        <f>'16 Zaļā 1'!N48</f>
        <v>0</v>
      </c>
      <c r="G32" s="93">
        <f>'16 Zaļā 1'!O48</f>
        <v>0</v>
      </c>
    </row>
    <row r="33" spans="1:7" ht="12" customHeight="1">
      <c r="A33" s="63">
        <v>17</v>
      </c>
      <c r="B33" s="64" t="s">
        <v>452</v>
      </c>
      <c r="C33" s="65" t="s">
        <v>462</v>
      </c>
      <c r="D33" s="66">
        <f>'17 Zaļā 2'!P49</f>
        <v>0</v>
      </c>
      <c r="E33" s="66">
        <f>'17 Zaļā 2'!M48</f>
        <v>0</v>
      </c>
      <c r="F33" s="67">
        <f>'17 Zaļā 2'!N48</f>
        <v>0</v>
      </c>
      <c r="G33" s="66">
        <f>'17 Zaļā 2'!O48</f>
        <v>0</v>
      </c>
    </row>
    <row r="34" spans="1:7" ht="12" customHeight="1">
      <c r="A34" s="63">
        <v>18</v>
      </c>
      <c r="B34" s="64" t="s">
        <v>453</v>
      </c>
      <c r="C34" s="65" t="s">
        <v>463</v>
      </c>
      <c r="D34" s="66">
        <f>'18 Zaļā 3'!P49</f>
        <v>0</v>
      </c>
      <c r="E34" s="66">
        <f>'18 Zaļā 3'!M48</f>
        <v>0</v>
      </c>
      <c r="F34" s="67">
        <f>'18 Zaļā 3'!N48</f>
        <v>0</v>
      </c>
      <c r="G34" s="66">
        <f>'18 Zaļā 3'!O48</f>
        <v>0</v>
      </c>
    </row>
    <row r="35" spans="1:7" ht="12" customHeight="1">
      <c r="A35" s="63">
        <v>19</v>
      </c>
      <c r="B35" s="64" t="s">
        <v>464</v>
      </c>
      <c r="C35" s="65" t="s">
        <v>468</v>
      </c>
      <c r="D35" s="66">
        <f>'19 Nākotnes 1'!P58</f>
        <v>0</v>
      </c>
      <c r="E35" s="66">
        <f>'19 Nākotnes 1'!M57</f>
        <v>0</v>
      </c>
      <c r="F35" s="67">
        <f>'19 Nākotnes 1'!N57</f>
        <v>0</v>
      </c>
      <c r="G35" s="66">
        <f>'19 Nākotnes 1'!O57</f>
        <v>0</v>
      </c>
    </row>
    <row r="36" spans="1:7" ht="12" customHeight="1">
      <c r="A36" s="63">
        <v>20</v>
      </c>
      <c r="B36" s="64" t="s">
        <v>465</v>
      </c>
      <c r="C36" s="65" t="s">
        <v>469</v>
      </c>
      <c r="D36" s="66">
        <f>'20  Nākotnes 2'!P47</f>
        <v>0</v>
      </c>
      <c r="E36" s="66">
        <f>'20  Nākotnes 2'!M46</f>
        <v>0</v>
      </c>
      <c r="F36" s="67">
        <f>'20  Nākotnes 2'!N46</f>
        <v>0</v>
      </c>
      <c r="G36" s="66">
        <f>'20  Nākotnes 2'!O46</f>
        <v>0</v>
      </c>
    </row>
    <row r="37" spans="1:7" ht="12" customHeight="1">
      <c r="A37" s="63">
        <v>21</v>
      </c>
      <c r="B37" s="64" t="s">
        <v>466</v>
      </c>
      <c r="C37" s="65" t="s">
        <v>470</v>
      </c>
      <c r="D37" s="66">
        <f>'21  Nākotnes 3'!P47</f>
        <v>0</v>
      </c>
      <c r="E37" s="66">
        <f>'21  Nākotnes 3'!M46</f>
        <v>0</v>
      </c>
      <c r="F37" s="67">
        <f>'21  Nākotnes 3'!N46</f>
        <v>0</v>
      </c>
      <c r="G37" s="66">
        <f>'21  Nākotnes 3'!O46</f>
        <v>0</v>
      </c>
    </row>
    <row r="38" spans="1:7" ht="12" customHeight="1">
      <c r="A38" s="63">
        <v>22</v>
      </c>
      <c r="B38" s="64" t="s">
        <v>467</v>
      </c>
      <c r="C38" s="65" t="s">
        <v>471</v>
      </c>
      <c r="D38" s="66">
        <f>'22  Nākotnes 4'!P47</f>
        <v>0</v>
      </c>
      <c r="E38" s="117">
        <f>E36</f>
        <v>0</v>
      </c>
      <c r="F38" s="117">
        <f>F37+F36</f>
        <v>0</v>
      </c>
      <c r="G38" s="117">
        <f>G36</f>
        <v>0</v>
      </c>
    </row>
    <row r="39" spans="1:8" ht="12.75">
      <c r="A39" s="69"/>
      <c r="B39" s="69"/>
      <c r="C39" s="70" t="s">
        <v>21</v>
      </c>
      <c r="D39" s="115">
        <f>SUM(D17:D38)</f>
        <v>0</v>
      </c>
      <c r="E39" s="115">
        <f>SUM(E17:E38)</f>
        <v>0</v>
      </c>
      <c r="F39" s="115">
        <f>SUM(F17:F38)</f>
        <v>0</v>
      </c>
      <c r="G39" s="115">
        <f>SUM(G17:G38)</f>
        <v>0</v>
      </c>
      <c r="H39" s="68"/>
    </row>
    <row r="40" spans="1:8" s="34" customFormat="1" ht="12" customHeight="1">
      <c r="A40" s="407" t="s">
        <v>671</v>
      </c>
      <c r="B40" s="408"/>
      <c r="C40" s="409"/>
      <c r="D40" s="46">
        <v>0</v>
      </c>
      <c r="E40" s="410"/>
      <c r="F40" s="410"/>
      <c r="G40" s="410"/>
      <c r="H40" s="410"/>
    </row>
    <row r="41" spans="1:8" s="34" customFormat="1" ht="12" customHeight="1">
      <c r="A41" s="407" t="s">
        <v>672</v>
      </c>
      <c r="B41" s="408"/>
      <c r="C41" s="409"/>
      <c r="D41" s="46">
        <v>0</v>
      </c>
      <c r="E41" s="410"/>
      <c r="F41" s="410"/>
      <c r="G41" s="410"/>
      <c r="H41" s="410"/>
    </row>
    <row r="42" spans="1:8" s="34" customFormat="1" ht="12" customHeight="1">
      <c r="A42" s="407" t="s">
        <v>265</v>
      </c>
      <c r="B42" s="408"/>
      <c r="C42" s="409"/>
      <c r="D42" s="46">
        <f>E39*23.59%</f>
        <v>0</v>
      </c>
      <c r="E42" s="410"/>
      <c r="F42" s="410"/>
      <c r="G42" s="410"/>
      <c r="H42" s="410"/>
    </row>
    <row r="43" spans="1:8" s="34" customFormat="1" ht="12" customHeight="1">
      <c r="A43" s="407" t="s">
        <v>105</v>
      </c>
      <c r="B43" s="408"/>
      <c r="C43" s="409"/>
      <c r="D43" s="46">
        <f>SUM(D39:D42)</f>
        <v>0</v>
      </c>
      <c r="E43" s="410"/>
      <c r="F43" s="410"/>
      <c r="G43" s="410"/>
      <c r="H43" s="410"/>
    </row>
    <row r="44" spans="1:17" s="34" customFormat="1" ht="12.75">
      <c r="A44" s="384" t="s">
        <v>52</v>
      </c>
      <c r="B44" s="384"/>
      <c r="C44" s="397"/>
      <c r="D44" s="397"/>
      <c r="E44" s="397"/>
      <c r="F44" s="384"/>
      <c r="G44" s="384"/>
      <c r="H44" s="384"/>
      <c r="I44" s="384"/>
      <c r="J44" s="384"/>
      <c r="K44" s="384"/>
      <c r="L44" s="398"/>
      <c r="M44" s="398"/>
      <c r="N44" s="398"/>
      <c r="O44" s="398"/>
      <c r="P44" s="398"/>
      <c r="Q44" s="57"/>
    </row>
    <row r="45" spans="1:17" s="34" customFormat="1" ht="12.75">
      <c r="A45" s="384"/>
      <c r="B45" s="384"/>
      <c r="C45" s="383" t="s">
        <v>53</v>
      </c>
      <c r="D45" s="383"/>
      <c r="E45" s="383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57"/>
    </row>
    <row r="46" spans="1:17" s="34" customFormat="1" ht="12.75">
      <c r="A46" s="384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57"/>
    </row>
    <row r="47" spans="1:17" s="34" customFormat="1" ht="12.75">
      <c r="A47" s="384" t="s">
        <v>54</v>
      </c>
      <c r="B47" s="384"/>
      <c r="C47" s="15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57"/>
    </row>
    <row r="48" spans="1:17" s="34" customFormat="1" ht="12.75">
      <c r="A48" s="384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57"/>
    </row>
    <row r="49" spans="1:8" s="34" customFormat="1" ht="12" customHeight="1">
      <c r="A49" s="420"/>
      <c r="B49" s="420"/>
      <c r="C49" s="420"/>
      <c r="D49" s="420"/>
      <c r="E49" s="420"/>
      <c r="F49" s="420"/>
      <c r="G49" s="420"/>
      <c r="H49" s="420"/>
    </row>
  </sheetData>
  <sheetProtection/>
  <mergeCells count="45">
    <mergeCell ref="A49:H49"/>
    <mergeCell ref="A48:P48"/>
    <mergeCell ref="E14:G14"/>
    <mergeCell ref="A8:B8"/>
    <mergeCell ref="C8:H8"/>
    <mergeCell ref="A9:B9"/>
    <mergeCell ref="C9:H9"/>
    <mergeCell ref="A10:B10"/>
    <mergeCell ref="A11:E11"/>
    <mergeCell ref="F11:H11"/>
    <mergeCell ref="A12:D12"/>
    <mergeCell ref="G12:H12"/>
    <mergeCell ref="A14:A16"/>
    <mergeCell ref="B14:B16"/>
    <mergeCell ref="C14:C16"/>
    <mergeCell ref="D14:D16"/>
    <mergeCell ref="A13:H13"/>
    <mergeCell ref="E15:E16"/>
    <mergeCell ref="F15:F16"/>
    <mergeCell ref="G15:G16"/>
    <mergeCell ref="C10:H10"/>
    <mergeCell ref="A2:H2"/>
    <mergeCell ref="A3:H3"/>
    <mergeCell ref="A4:H4"/>
    <mergeCell ref="A5:H5"/>
    <mergeCell ref="A6:H6"/>
    <mergeCell ref="A7:B7"/>
    <mergeCell ref="C7:H7"/>
    <mergeCell ref="A40:C40"/>
    <mergeCell ref="E40:H43"/>
    <mergeCell ref="A41:C41"/>
    <mergeCell ref="A42:C42"/>
    <mergeCell ref="A43:C43"/>
    <mergeCell ref="C44:E44"/>
    <mergeCell ref="F44:H44"/>
    <mergeCell ref="A46:P46"/>
    <mergeCell ref="A47:B47"/>
    <mergeCell ref="D47:P47"/>
    <mergeCell ref="I44:K44"/>
    <mergeCell ref="L44:P44"/>
    <mergeCell ref="A45:B45"/>
    <mergeCell ref="C45:E45"/>
    <mergeCell ref="F45:K45"/>
    <mergeCell ref="L45:P45"/>
    <mergeCell ref="A44:B44"/>
  </mergeCells>
  <printOptions gridLines="1"/>
  <pageMargins left="0.75" right="0.75" top="1" bottom="1" header="0.5" footer="0.5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64" sqref="A64:IV67"/>
    </sheetView>
  </sheetViews>
  <sheetFormatPr defaultColWidth="9.00390625" defaultRowHeight="12.75"/>
  <cols>
    <col min="1" max="1" width="4.25390625" style="0" customWidth="1"/>
    <col min="2" max="2" width="5.375" style="0" hidden="1" customWidth="1"/>
    <col min="3" max="3" width="27.75390625" style="0" customWidth="1"/>
    <col min="4" max="4" width="4.00390625" style="0" customWidth="1"/>
    <col min="5" max="5" width="3.75390625" style="0" customWidth="1"/>
    <col min="6" max="6" width="4.375" style="0" customWidth="1"/>
    <col min="7" max="7" width="4.75390625" style="0" customWidth="1"/>
    <col min="8" max="8" width="5.625" style="0" customWidth="1"/>
    <col min="9" max="9" width="6.625" style="0" customWidth="1"/>
    <col min="10" max="10" width="4.375" style="0" customWidth="1"/>
    <col min="11" max="11" width="6.25390625" style="0" customWidth="1"/>
    <col min="12" max="12" width="5.125" style="0" customWidth="1"/>
    <col min="13" max="13" width="8.00390625" style="0" customWidth="1"/>
    <col min="14" max="14" width="7.125" style="0" customWidth="1"/>
    <col min="15" max="15" width="7.375" style="0" customWidth="1"/>
  </cols>
  <sheetData>
    <row r="1" s="432" customFormat="1" ht="15">
      <c r="A1" s="432" t="s">
        <v>351</v>
      </c>
    </row>
    <row r="2" spans="1:15" ht="14.25">
      <c r="A2" s="404" t="s">
        <v>352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2:16" s="72" customFormat="1" ht="12">
      <c r="B3" s="429" t="s">
        <v>328</v>
      </c>
      <c r="C3" s="429"/>
      <c r="D3" s="431" t="s">
        <v>639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s="72" customFormat="1" ht="12">
      <c r="B4" s="429" t="s">
        <v>24</v>
      </c>
      <c r="C4" s="429"/>
      <c r="D4" s="431" t="s">
        <v>639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2:15" s="72" customFormat="1" ht="12">
      <c r="B5" s="429" t="s">
        <v>329</v>
      </c>
      <c r="C5" s="429"/>
      <c r="D5" s="430" t="s">
        <v>353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</row>
    <row r="6" spans="2:15" s="72" customFormat="1" ht="12"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9" s="72" customFormat="1" ht="12">
      <c r="B7" s="431"/>
      <c r="C7" s="431"/>
      <c r="D7" s="436"/>
      <c r="E7" s="436"/>
      <c r="I7" s="75"/>
    </row>
    <row r="8" spans="2:15" s="72" customFormat="1" ht="12.75">
      <c r="B8" s="431"/>
      <c r="C8" s="431"/>
      <c r="D8" s="431"/>
      <c r="E8" s="431"/>
      <c r="F8" s="431"/>
      <c r="G8" s="431"/>
      <c r="H8" s="431"/>
      <c r="I8" s="75"/>
      <c r="J8" s="76" t="s">
        <v>330</v>
      </c>
      <c r="K8" s="76"/>
      <c r="L8" s="76"/>
      <c r="N8" s="437">
        <f>P62</f>
        <v>0</v>
      </c>
      <c r="O8" s="437"/>
    </row>
    <row r="9" ht="6.75" customHeight="1">
      <c r="I9" s="71"/>
    </row>
    <row r="10" spans="1:16" ht="12" customHeight="1">
      <c r="A10" s="433" t="s">
        <v>278</v>
      </c>
      <c r="B10" s="433" t="s">
        <v>36</v>
      </c>
      <c r="C10" s="434" t="s">
        <v>37</v>
      </c>
      <c r="D10" s="433" t="s">
        <v>294</v>
      </c>
      <c r="E10" s="433" t="s">
        <v>295</v>
      </c>
      <c r="F10" s="439" t="s">
        <v>33</v>
      </c>
      <c r="G10" s="439"/>
      <c r="H10" s="439"/>
      <c r="I10" s="439"/>
      <c r="J10" s="439"/>
      <c r="K10" s="439"/>
      <c r="L10" s="438" t="s">
        <v>296</v>
      </c>
      <c r="M10" s="438"/>
      <c r="N10" s="438"/>
      <c r="O10" s="438"/>
      <c r="P10" s="438"/>
    </row>
    <row r="11" spans="1:16" ht="144">
      <c r="A11" s="433"/>
      <c r="B11" s="433"/>
      <c r="C11" s="434"/>
      <c r="D11" s="433"/>
      <c r="E11" s="433"/>
      <c r="F11" s="77" t="s">
        <v>297</v>
      </c>
      <c r="G11" s="77" t="s">
        <v>298</v>
      </c>
      <c r="H11" s="77" t="s">
        <v>299</v>
      </c>
      <c r="I11" s="80" t="s">
        <v>300</v>
      </c>
      <c r="J11" s="77" t="s">
        <v>301</v>
      </c>
      <c r="K11" s="77" t="s">
        <v>302</v>
      </c>
      <c r="L11" s="77" t="s">
        <v>303</v>
      </c>
      <c r="M11" s="77" t="s">
        <v>299</v>
      </c>
      <c r="N11" s="80" t="s">
        <v>300</v>
      </c>
      <c r="O11" s="77" t="s">
        <v>301</v>
      </c>
      <c r="P11" s="77" t="s">
        <v>302</v>
      </c>
    </row>
    <row r="12" spans="1:16" s="82" customFormat="1" ht="12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81">
        <v>6</v>
      </c>
      <c r="G12" s="79">
        <v>7</v>
      </c>
      <c r="H12" s="79">
        <v>8</v>
      </c>
      <c r="I12" s="78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</row>
    <row r="13" spans="1:20" s="75" customFormat="1" ht="36">
      <c r="A13" s="103" t="s">
        <v>509</v>
      </c>
      <c r="B13" s="104"/>
      <c r="C13" s="105" t="s">
        <v>304</v>
      </c>
      <c r="D13" s="103" t="s">
        <v>10</v>
      </c>
      <c r="E13" s="103">
        <v>10</v>
      </c>
      <c r="F13" s="106"/>
      <c r="G13" s="107"/>
      <c r="H13" s="86">
        <f>G13*F13</f>
        <v>0</v>
      </c>
      <c r="I13" s="86"/>
      <c r="J13" s="86"/>
      <c r="K13" s="86">
        <f>J13+I13+H13</f>
        <v>0</v>
      </c>
      <c r="L13" s="108">
        <f>F13*E13</f>
        <v>0</v>
      </c>
      <c r="M13" s="86">
        <f>H13*E13</f>
        <v>0</v>
      </c>
      <c r="N13" s="86">
        <f>I13*E13</f>
        <v>0</v>
      </c>
      <c r="O13" s="86">
        <f>J13*E13</f>
        <v>0</v>
      </c>
      <c r="P13" s="86">
        <f>O13+N13+M13</f>
        <v>0</v>
      </c>
      <c r="S13" s="114"/>
      <c r="T13" s="114"/>
    </row>
    <row r="14" spans="1:20" s="75" customFormat="1" ht="12">
      <c r="A14" s="103" t="s">
        <v>510</v>
      </c>
      <c r="B14" s="104"/>
      <c r="C14" s="105" t="s">
        <v>325</v>
      </c>
      <c r="D14" s="103" t="s">
        <v>10</v>
      </c>
      <c r="E14" s="103">
        <v>6</v>
      </c>
      <c r="F14" s="106"/>
      <c r="G14" s="107"/>
      <c r="H14" s="86">
        <f>G14*F14</f>
        <v>0</v>
      </c>
      <c r="I14" s="86"/>
      <c r="J14" s="86"/>
      <c r="K14" s="86">
        <f>J14+I14+H14</f>
        <v>0</v>
      </c>
      <c r="L14" s="108">
        <f>F14*E14</f>
        <v>0</v>
      </c>
      <c r="M14" s="86">
        <f>H14*E14</f>
        <v>0</v>
      </c>
      <c r="N14" s="86">
        <f>I14*E14</f>
        <v>0</v>
      </c>
      <c r="O14" s="86">
        <f>J14*E14</f>
        <v>0</v>
      </c>
      <c r="P14" s="86">
        <f>O14+N14+M14</f>
        <v>0</v>
      </c>
      <c r="S14" s="114"/>
      <c r="T14" s="114"/>
    </row>
    <row r="15" spans="1:20" s="75" customFormat="1" ht="12">
      <c r="A15" s="103" t="s">
        <v>511</v>
      </c>
      <c r="B15" s="104"/>
      <c r="C15" s="105" t="s">
        <v>305</v>
      </c>
      <c r="D15" s="103" t="s">
        <v>10</v>
      </c>
      <c r="E15" s="103">
        <v>3</v>
      </c>
      <c r="F15" s="106"/>
      <c r="G15" s="107"/>
      <c r="H15" s="86">
        <f>G15*F15</f>
        <v>0</v>
      </c>
      <c r="I15" s="86"/>
      <c r="J15" s="86"/>
      <c r="K15" s="86">
        <f>J15+I15+H15</f>
        <v>0</v>
      </c>
      <c r="L15" s="108">
        <f>F15*E15</f>
        <v>0</v>
      </c>
      <c r="M15" s="86">
        <f>H15*E15</f>
        <v>0</v>
      </c>
      <c r="N15" s="86">
        <f>I15*E15</f>
        <v>0</v>
      </c>
      <c r="O15" s="86">
        <f>J15*E15</f>
        <v>0</v>
      </c>
      <c r="P15" s="86">
        <f>O15+N15+M15</f>
        <v>0</v>
      </c>
      <c r="S15" s="114"/>
      <c r="T15" s="114"/>
    </row>
    <row r="16" spans="1:20" s="75" customFormat="1" ht="12">
      <c r="A16" s="103" t="s">
        <v>513</v>
      </c>
      <c r="B16" s="104"/>
      <c r="C16" s="105" t="s">
        <v>306</v>
      </c>
      <c r="D16" s="88" t="s">
        <v>10</v>
      </c>
      <c r="E16" s="103">
        <v>6</v>
      </c>
      <c r="F16" s="109"/>
      <c r="G16" s="107"/>
      <c r="H16" s="86">
        <f aca="true" t="shared" si="0" ref="H16:H58">G16*F16</f>
        <v>0</v>
      </c>
      <c r="I16" s="86"/>
      <c r="J16" s="86"/>
      <c r="K16" s="86">
        <f aca="true" t="shared" si="1" ref="K16:K58">J16+I16+H16</f>
        <v>0</v>
      </c>
      <c r="L16" s="108">
        <f aca="true" t="shared" si="2" ref="L16:L58">F16*E16</f>
        <v>0</v>
      </c>
      <c r="M16" s="86">
        <f aca="true" t="shared" si="3" ref="M16:M58">H16*E16</f>
        <v>0</v>
      </c>
      <c r="N16" s="86">
        <f aca="true" t="shared" si="4" ref="N16:N58">I16*E16</f>
        <v>0</v>
      </c>
      <c r="O16" s="86">
        <f aca="true" t="shared" si="5" ref="O16:O58">J16*E16</f>
        <v>0</v>
      </c>
      <c r="P16" s="86">
        <f aca="true" t="shared" si="6" ref="P16:P58">O16+N16+M16</f>
        <v>0</v>
      </c>
      <c r="S16" s="114"/>
      <c r="T16" s="114"/>
    </row>
    <row r="17" spans="1:20" s="75" customFormat="1" ht="12">
      <c r="A17" s="103" t="s">
        <v>514</v>
      </c>
      <c r="B17" s="104"/>
      <c r="C17" s="105" t="s">
        <v>307</v>
      </c>
      <c r="D17" s="103" t="s">
        <v>10</v>
      </c>
      <c r="E17" s="103">
        <v>3</v>
      </c>
      <c r="F17" s="109"/>
      <c r="G17" s="107"/>
      <c r="H17" s="86">
        <f t="shared" si="0"/>
        <v>0</v>
      </c>
      <c r="I17" s="86"/>
      <c r="J17" s="86"/>
      <c r="K17" s="86">
        <f>J17+I17+H17</f>
        <v>0</v>
      </c>
      <c r="L17" s="108">
        <f t="shared" si="2"/>
        <v>0</v>
      </c>
      <c r="M17" s="86">
        <f>H17*E17</f>
        <v>0</v>
      </c>
      <c r="N17" s="86">
        <f t="shared" si="4"/>
        <v>0</v>
      </c>
      <c r="O17" s="86">
        <f t="shared" si="5"/>
        <v>0</v>
      </c>
      <c r="P17" s="86">
        <f t="shared" si="6"/>
        <v>0</v>
      </c>
      <c r="S17" s="114"/>
      <c r="T17" s="114"/>
    </row>
    <row r="18" spans="1:20" s="75" customFormat="1" ht="36">
      <c r="A18" s="103" t="s">
        <v>515</v>
      </c>
      <c r="B18" s="104"/>
      <c r="C18" s="105" t="s">
        <v>346</v>
      </c>
      <c r="D18" s="103" t="s">
        <v>308</v>
      </c>
      <c r="E18" s="103">
        <v>1</v>
      </c>
      <c r="F18" s="109"/>
      <c r="G18" s="107"/>
      <c r="H18" s="86">
        <f t="shared" si="0"/>
        <v>0</v>
      </c>
      <c r="I18" s="86"/>
      <c r="J18" s="86"/>
      <c r="K18" s="86">
        <f>J18+I18+H18</f>
        <v>0</v>
      </c>
      <c r="L18" s="108">
        <f t="shared" si="2"/>
        <v>0</v>
      </c>
      <c r="M18" s="86">
        <f t="shared" si="3"/>
        <v>0</v>
      </c>
      <c r="N18" s="86">
        <f>I18*E18</f>
        <v>0</v>
      </c>
      <c r="O18" s="86">
        <f t="shared" si="5"/>
        <v>0</v>
      </c>
      <c r="P18" s="86">
        <f t="shared" si="6"/>
        <v>0</v>
      </c>
      <c r="S18" s="114"/>
      <c r="T18" s="114"/>
    </row>
    <row r="19" spans="1:20" s="75" customFormat="1" ht="48">
      <c r="A19" s="103" t="s">
        <v>516</v>
      </c>
      <c r="B19" s="104"/>
      <c r="C19" s="105" t="s">
        <v>348</v>
      </c>
      <c r="D19" s="103" t="s">
        <v>308</v>
      </c>
      <c r="E19" s="103">
        <v>1</v>
      </c>
      <c r="F19" s="109"/>
      <c r="G19" s="107"/>
      <c r="H19" s="86">
        <f>G19*F19</f>
        <v>0</v>
      </c>
      <c r="I19" s="86"/>
      <c r="J19" s="86"/>
      <c r="K19" s="86">
        <f>J19+I19+H19</f>
        <v>0</v>
      </c>
      <c r="L19" s="108">
        <f>F19*E19</f>
        <v>0</v>
      </c>
      <c r="M19" s="86">
        <f>H19*E19</f>
        <v>0</v>
      </c>
      <c r="N19" s="86">
        <f>I19*E19</f>
        <v>0</v>
      </c>
      <c r="O19" s="86">
        <f>J19*E19</f>
        <v>0</v>
      </c>
      <c r="P19" s="86">
        <f>O19+N19+M19</f>
        <v>0</v>
      </c>
      <c r="S19" s="114"/>
      <c r="T19" s="114"/>
    </row>
    <row r="20" spans="1:20" s="75" customFormat="1" ht="36">
      <c r="A20" s="103" t="s">
        <v>517</v>
      </c>
      <c r="B20" s="104"/>
      <c r="C20" s="105" t="s">
        <v>646</v>
      </c>
      <c r="D20" s="103" t="s">
        <v>308</v>
      </c>
      <c r="E20" s="103">
        <v>1</v>
      </c>
      <c r="F20" s="109"/>
      <c r="G20" s="107"/>
      <c r="H20" s="86">
        <f t="shared" si="0"/>
        <v>0</v>
      </c>
      <c r="I20" s="86"/>
      <c r="J20" s="86"/>
      <c r="K20" s="86">
        <f t="shared" si="1"/>
        <v>0</v>
      </c>
      <c r="L20" s="108">
        <f t="shared" si="2"/>
        <v>0</v>
      </c>
      <c r="M20" s="86">
        <f t="shared" si="3"/>
        <v>0</v>
      </c>
      <c r="N20" s="86">
        <f t="shared" si="4"/>
        <v>0</v>
      </c>
      <c r="O20" s="86">
        <f t="shared" si="5"/>
        <v>0</v>
      </c>
      <c r="P20" s="86">
        <f t="shared" si="6"/>
        <v>0</v>
      </c>
      <c r="S20" s="114"/>
      <c r="T20" s="114"/>
    </row>
    <row r="21" spans="1:20" s="75" customFormat="1" ht="36">
      <c r="A21" s="103" t="s">
        <v>518</v>
      </c>
      <c r="B21" s="104"/>
      <c r="C21" s="105" t="s">
        <v>652</v>
      </c>
      <c r="D21" s="103" t="s">
        <v>308</v>
      </c>
      <c r="E21" s="103">
        <v>1</v>
      </c>
      <c r="F21" s="109"/>
      <c r="G21" s="107"/>
      <c r="H21" s="86">
        <f>G21*F21</f>
        <v>0</v>
      </c>
      <c r="I21" s="86"/>
      <c r="J21" s="86"/>
      <c r="K21" s="86">
        <f>J21+I21+H21</f>
        <v>0</v>
      </c>
      <c r="L21" s="108">
        <f>F21*E21</f>
        <v>0</v>
      </c>
      <c r="M21" s="86">
        <f>H21*E21</f>
        <v>0</v>
      </c>
      <c r="N21" s="86">
        <f>I21*E21</f>
        <v>0</v>
      </c>
      <c r="O21" s="86">
        <f>J21*E21</f>
        <v>0</v>
      </c>
      <c r="P21" s="86">
        <f>O21+N21+M21</f>
        <v>0</v>
      </c>
      <c r="S21" s="114"/>
      <c r="T21" s="114"/>
    </row>
    <row r="22" spans="1:20" s="75" customFormat="1" ht="36">
      <c r="A22" s="103" t="s">
        <v>519</v>
      </c>
      <c r="B22" s="104"/>
      <c r="C22" s="110" t="s">
        <v>349</v>
      </c>
      <c r="D22" s="103" t="s">
        <v>308</v>
      </c>
      <c r="E22" s="103">
        <v>1</v>
      </c>
      <c r="F22" s="109"/>
      <c r="G22" s="107"/>
      <c r="H22" s="86">
        <f t="shared" si="0"/>
        <v>0</v>
      </c>
      <c r="I22" s="86"/>
      <c r="J22" s="86"/>
      <c r="K22" s="86">
        <f t="shared" si="1"/>
        <v>0</v>
      </c>
      <c r="L22" s="108">
        <f t="shared" si="2"/>
        <v>0</v>
      </c>
      <c r="M22" s="86">
        <f t="shared" si="3"/>
        <v>0</v>
      </c>
      <c r="N22" s="86">
        <f t="shared" si="4"/>
        <v>0</v>
      </c>
      <c r="O22" s="86">
        <f t="shared" si="5"/>
        <v>0</v>
      </c>
      <c r="P22" s="86">
        <f t="shared" si="6"/>
        <v>0</v>
      </c>
      <c r="S22" s="114"/>
      <c r="T22" s="114"/>
    </row>
    <row r="23" spans="1:20" s="75" customFormat="1" ht="36">
      <c r="A23" s="103" t="s">
        <v>520</v>
      </c>
      <c r="B23" s="104"/>
      <c r="C23" s="110" t="s">
        <v>651</v>
      </c>
      <c r="D23" s="103" t="s">
        <v>309</v>
      </c>
      <c r="E23" s="103">
        <v>1</v>
      </c>
      <c r="F23" s="109"/>
      <c r="G23" s="107"/>
      <c r="H23" s="86">
        <f t="shared" si="0"/>
        <v>0</v>
      </c>
      <c r="I23" s="86"/>
      <c r="J23" s="86"/>
      <c r="K23" s="86">
        <f t="shared" si="1"/>
        <v>0</v>
      </c>
      <c r="L23" s="108">
        <f t="shared" si="2"/>
        <v>0</v>
      </c>
      <c r="M23" s="86">
        <f t="shared" si="3"/>
        <v>0</v>
      </c>
      <c r="N23" s="86">
        <f t="shared" si="4"/>
        <v>0</v>
      </c>
      <c r="O23" s="86">
        <f t="shared" si="5"/>
        <v>0</v>
      </c>
      <c r="P23" s="86">
        <f t="shared" si="6"/>
        <v>0</v>
      </c>
      <c r="S23" s="114"/>
      <c r="T23" s="114"/>
    </row>
    <row r="24" spans="1:20" s="75" customFormat="1" ht="36">
      <c r="A24" s="103" t="s">
        <v>521</v>
      </c>
      <c r="B24" s="104"/>
      <c r="C24" s="110" t="s">
        <v>654</v>
      </c>
      <c r="D24" s="103" t="s">
        <v>309</v>
      </c>
      <c r="E24" s="103">
        <v>1</v>
      </c>
      <c r="F24" s="109"/>
      <c r="G24" s="107"/>
      <c r="H24" s="86">
        <f t="shared" si="0"/>
        <v>0</v>
      </c>
      <c r="I24" s="86"/>
      <c r="J24" s="86"/>
      <c r="K24" s="86">
        <f t="shared" si="1"/>
        <v>0</v>
      </c>
      <c r="L24" s="108">
        <f t="shared" si="2"/>
        <v>0</v>
      </c>
      <c r="M24" s="86">
        <f t="shared" si="3"/>
        <v>0</v>
      </c>
      <c r="N24" s="86">
        <f t="shared" si="4"/>
        <v>0</v>
      </c>
      <c r="O24" s="86">
        <f t="shared" si="5"/>
        <v>0</v>
      </c>
      <c r="P24" s="86">
        <f t="shared" si="6"/>
        <v>0</v>
      </c>
      <c r="S24" s="114"/>
      <c r="T24" s="114"/>
    </row>
    <row r="25" spans="1:20" s="75" customFormat="1" ht="24">
      <c r="A25" s="103" t="s">
        <v>522</v>
      </c>
      <c r="B25" s="104"/>
      <c r="C25" s="110" t="s">
        <v>350</v>
      </c>
      <c r="D25" s="103" t="s">
        <v>308</v>
      </c>
      <c r="E25" s="103">
        <v>1</v>
      </c>
      <c r="F25" s="109"/>
      <c r="G25" s="107"/>
      <c r="H25" s="86">
        <f t="shared" si="0"/>
        <v>0</v>
      </c>
      <c r="I25" s="86"/>
      <c r="J25" s="86"/>
      <c r="K25" s="86">
        <f t="shared" si="1"/>
        <v>0</v>
      </c>
      <c r="L25" s="108">
        <f t="shared" si="2"/>
        <v>0</v>
      </c>
      <c r="M25" s="86">
        <f t="shared" si="3"/>
        <v>0</v>
      </c>
      <c r="N25" s="86">
        <f t="shared" si="4"/>
        <v>0</v>
      </c>
      <c r="O25" s="86">
        <f t="shared" si="5"/>
        <v>0</v>
      </c>
      <c r="P25" s="86">
        <f t="shared" si="6"/>
        <v>0</v>
      </c>
      <c r="S25" s="114"/>
      <c r="T25" s="114"/>
    </row>
    <row r="26" spans="1:20" s="75" customFormat="1" ht="36">
      <c r="A26" s="103" t="s">
        <v>525</v>
      </c>
      <c r="B26" s="104"/>
      <c r="C26" s="110" t="s">
        <v>311</v>
      </c>
      <c r="D26" s="103" t="s">
        <v>308</v>
      </c>
      <c r="E26" s="103">
        <v>1</v>
      </c>
      <c r="F26" s="109"/>
      <c r="G26" s="107"/>
      <c r="H26" s="86">
        <f t="shared" si="0"/>
        <v>0</v>
      </c>
      <c r="I26" s="86"/>
      <c r="J26" s="86"/>
      <c r="K26" s="86">
        <f t="shared" si="1"/>
        <v>0</v>
      </c>
      <c r="L26" s="108">
        <f t="shared" si="2"/>
        <v>0</v>
      </c>
      <c r="M26" s="86">
        <f t="shared" si="3"/>
        <v>0</v>
      </c>
      <c r="N26" s="86">
        <f t="shared" si="4"/>
        <v>0</v>
      </c>
      <c r="O26" s="86">
        <f t="shared" si="5"/>
        <v>0</v>
      </c>
      <c r="P26" s="86">
        <f t="shared" si="6"/>
        <v>0</v>
      </c>
      <c r="S26" s="114"/>
      <c r="T26" s="114"/>
    </row>
    <row r="27" spans="1:20" s="75" customFormat="1" ht="36">
      <c r="A27" s="103" t="s">
        <v>526</v>
      </c>
      <c r="B27" s="104"/>
      <c r="C27" s="110" t="s">
        <v>331</v>
      </c>
      <c r="D27" s="103" t="s">
        <v>308</v>
      </c>
      <c r="E27" s="103">
        <v>1</v>
      </c>
      <c r="F27" s="109"/>
      <c r="G27" s="107"/>
      <c r="H27" s="86">
        <f t="shared" si="0"/>
        <v>0</v>
      </c>
      <c r="I27" s="86"/>
      <c r="J27" s="86"/>
      <c r="K27" s="86">
        <f t="shared" si="1"/>
        <v>0</v>
      </c>
      <c r="L27" s="108">
        <f t="shared" si="2"/>
        <v>0</v>
      </c>
      <c r="M27" s="86">
        <f t="shared" si="3"/>
        <v>0</v>
      </c>
      <c r="N27" s="86">
        <f t="shared" si="4"/>
        <v>0</v>
      </c>
      <c r="O27" s="86">
        <f t="shared" si="5"/>
        <v>0</v>
      </c>
      <c r="P27" s="86">
        <f t="shared" si="6"/>
        <v>0</v>
      </c>
      <c r="S27" s="114"/>
      <c r="T27" s="114"/>
    </row>
    <row r="28" spans="1:20" s="75" customFormat="1" ht="36">
      <c r="A28" s="103" t="s">
        <v>527</v>
      </c>
      <c r="B28" s="104"/>
      <c r="C28" s="110" t="s">
        <v>332</v>
      </c>
      <c r="D28" s="103" t="s">
        <v>308</v>
      </c>
      <c r="E28" s="103">
        <v>1</v>
      </c>
      <c r="F28" s="109"/>
      <c r="G28" s="107"/>
      <c r="H28" s="86">
        <f>G28*F28</f>
        <v>0</v>
      </c>
      <c r="I28" s="86"/>
      <c r="J28" s="86"/>
      <c r="K28" s="86">
        <f>J28+I28+H28</f>
        <v>0</v>
      </c>
      <c r="L28" s="108">
        <f>F28*E28</f>
        <v>0</v>
      </c>
      <c r="M28" s="86">
        <f>H28*E28</f>
        <v>0</v>
      </c>
      <c r="N28" s="86">
        <f>I28*E28</f>
        <v>0</v>
      </c>
      <c r="O28" s="86">
        <f>J28*E28</f>
        <v>0</v>
      </c>
      <c r="P28" s="86">
        <f>O28+N28+M28</f>
        <v>0</v>
      </c>
      <c r="S28" s="114"/>
      <c r="T28" s="114"/>
    </row>
    <row r="29" spans="1:20" s="75" customFormat="1" ht="36">
      <c r="A29" s="103" t="s">
        <v>528</v>
      </c>
      <c r="B29" s="104"/>
      <c r="C29" s="110" t="s">
        <v>360</v>
      </c>
      <c r="D29" s="103" t="s">
        <v>309</v>
      </c>
      <c r="E29" s="103">
        <v>1</v>
      </c>
      <c r="F29" s="109"/>
      <c r="G29" s="107"/>
      <c r="H29" s="86">
        <f t="shared" si="0"/>
        <v>0</v>
      </c>
      <c r="I29" s="86"/>
      <c r="J29" s="86"/>
      <c r="K29" s="86">
        <f t="shared" si="1"/>
        <v>0</v>
      </c>
      <c r="L29" s="108">
        <f t="shared" si="2"/>
        <v>0</v>
      </c>
      <c r="M29" s="86">
        <f t="shared" si="3"/>
        <v>0</v>
      </c>
      <c r="N29" s="86">
        <f t="shared" si="4"/>
        <v>0</v>
      </c>
      <c r="O29" s="86">
        <f t="shared" si="5"/>
        <v>0</v>
      </c>
      <c r="P29" s="86">
        <f t="shared" si="6"/>
        <v>0</v>
      </c>
      <c r="S29" s="114"/>
      <c r="T29" s="114"/>
    </row>
    <row r="30" spans="1:20" s="75" customFormat="1" ht="36">
      <c r="A30" s="103" t="s">
        <v>529</v>
      </c>
      <c r="B30" s="104"/>
      <c r="C30" s="110" t="s">
        <v>333</v>
      </c>
      <c r="D30" s="103" t="s">
        <v>309</v>
      </c>
      <c r="E30" s="103">
        <v>1</v>
      </c>
      <c r="F30" s="109"/>
      <c r="G30" s="107"/>
      <c r="H30" s="86">
        <f>G30*F30</f>
        <v>0</v>
      </c>
      <c r="I30" s="86"/>
      <c r="J30" s="86"/>
      <c r="K30" s="86">
        <f>J30+I30+H30</f>
        <v>0</v>
      </c>
      <c r="L30" s="108">
        <f>F30*E30</f>
        <v>0</v>
      </c>
      <c r="M30" s="86">
        <f>H30*E30</f>
        <v>0</v>
      </c>
      <c r="N30" s="86">
        <f>I30*E30</f>
        <v>0</v>
      </c>
      <c r="O30" s="86">
        <f>J30*E30</f>
        <v>0</v>
      </c>
      <c r="P30" s="86">
        <f>O30+N30+M30</f>
        <v>0</v>
      </c>
      <c r="S30" s="114"/>
      <c r="T30" s="114"/>
    </row>
    <row r="31" spans="1:20" s="75" customFormat="1" ht="36">
      <c r="A31" s="103" t="s">
        <v>530</v>
      </c>
      <c r="B31" s="104"/>
      <c r="C31" s="110" t="s">
        <v>326</v>
      </c>
      <c r="D31" s="103" t="s">
        <v>308</v>
      </c>
      <c r="E31" s="103">
        <v>4</v>
      </c>
      <c r="F31" s="109"/>
      <c r="G31" s="107"/>
      <c r="H31" s="86">
        <f t="shared" si="0"/>
        <v>0</v>
      </c>
      <c r="I31" s="86"/>
      <c r="J31" s="86"/>
      <c r="K31" s="86">
        <f t="shared" si="1"/>
        <v>0</v>
      </c>
      <c r="L31" s="108">
        <f t="shared" si="2"/>
        <v>0</v>
      </c>
      <c r="M31" s="86">
        <f t="shared" si="3"/>
        <v>0</v>
      </c>
      <c r="N31" s="86">
        <f t="shared" si="4"/>
        <v>0</v>
      </c>
      <c r="O31" s="86">
        <f t="shared" si="5"/>
        <v>0</v>
      </c>
      <c r="P31" s="86">
        <f t="shared" si="6"/>
        <v>0</v>
      </c>
      <c r="S31" s="114"/>
      <c r="T31" s="114"/>
    </row>
    <row r="32" spans="1:20" s="75" customFormat="1" ht="12">
      <c r="A32" s="103" t="s">
        <v>531</v>
      </c>
      <c r="B32" s="104"/>
      <c r="C32" s="110" t="s">
        <v>325</v>
      </c>
      <c r="D32" s="103" t="s">
        <v>308</v>
      </c>
      <c r="E32" s="103">
        <v>2</v>
      </c>
      <c r="F32" s="109"/>
      <c r="G32" s="107"/>
      <c r="H32" s="86">
        <f t="shared" si="0"/>
        <v>0</v>
      </c>
      <c r="I32" s="86"/>
      <c r="J32" s="86"/>
      <c r="K32" s="86">
        <f t="shared" si="1"/>
        <v>0</v>
      </c>
      <c r="L32" s="108">
        <f t="shared" si="2"/>
        <v>0</v>
      </c>
      <c r="M32" s="86">
        <f t="shared" si="3"/>
        <v>0</v>
      </c>
      <c r="N32" s="86">
        <f t="shared" si="4"/>
        <v>0</v>
      </c>
      <c r="O32" s="86">
        <f t="shared" si="5"/>
        <v>0</v>
      </c>
      <c r="P32" s="86">
        <f t="shared" si="6"/>
        <v>0</v>
      </c>
      <c r="S32" s="114"/>
      <c r="T32" s="114"/>
    </row>
    <row r="33" spans="1:20" s="75" customFormat="1" ht="12">
      <c r="A33" s="103" t="s">
        <v>532</v>
      </c>
      <c r="B33" s="104"/>
      <c r="C33" s="110" t="s">
        <v>305</v>
      </c>
      <c r="D33" s="103" t="s">
        <v>308</v>
      </c>
      <c r="E33" s="103">
        <v>2</v>
      </c>
      <c r="F33" s="109"/>
      <c r="G33" s="107"/>
      <c r="H33" s="86">
        <f>G33*F33</f>
        <v>0</v>
      </c>
      <c r="I33" s="86"/>
      <c r="J33" s="86"/>
      <c r="K33" s="86">
        <f>J33+I33+H33</f>
        <v>0</v>
      </c>
      <c r="L33" s="108">
        <f>F33*E33</f>
        <v>0</v>
      </c>
      <c r="M33" s="86">
        <f>H33*E33</f>
        <v>0</v>
      </c>
      <c r="N33" s="86">
        <f>I33*E33</f>
        <v>0</v>
      </c>
      <c r="O33" s="86">
        <f>J33*E33</f>
        <v>0</v>
      </c>
      <c r="P33" s="86">
        <f>O33+N33+M33</f>
        <v>0</v>
      </c>
      <c r="S33" s="114"/>
      <c r="T33" s="114"/>
    </row>
    <row r="34" spans="1:20" s="75" customFormat="1" ht="12">
      <c r="A34" s="103" t="s">
        <v>533</v>
      </c>
      <c r="B34" s="104"/>
      <c r="C34" s="110" t="s">
        <v>306</v>
      </c>
      <c r="D34" s="103" t="s">
        <v>308</v>
      </c>
      <c r="E34" s="103">
        <v>4</v>
      </c>
      <c r="F34" s="109"/>
      <c r="G34" s="107"/>
      <c r="H34" s="86">
        <f t="shared" si="0"/>
        <v>0</v>
      </c>
      <c r="I34" s="86"/>
      <c r="J34" s="86"/>
      <c r="K34" s="86">
        <f t="shared" si="1"/>
        <v>0</v>
      </c>
      <c r="L34" s="108">
        <f t="shared" si="2"/>
        <v>0</v>
      </c>
      <c r="M34" s="86">
        <f t="shared" si="3"/>
        <v>0</v>
      </c>
      <c r="N34" s="86">
        <f t="shared" si="4"/>
        <v>0</v>
      </c>
      <c r="O34" s="86">
        <f t="shared" si="5"/>
        <v>0</v>
      </c>
      <c r="P34" s="86">
        <f t="shared" si="6"/>
        <v>0</v>
      </c>
      <c r="S34" s="114"/>
      <c r="T34" s="114"/>
    </row>
    <row r="35" spans="1:20" s="75" customFormat="1" ht="12">
      <c r="A35" s="103" t="s">
        <v>534</v>
      </c>
      <c r="B35" s="104"/>
      <c r="C35" s="110" t="s">
        <v>307</v>
      </c>
      <c r="D35" s="103" t="s">
        <v>308</v>
      </c>
      <c r="E35" s="103">
        <v>9</v>
      </c>
      <c r="F35" s="109"/>
      <c r="G35" s="107"/>
      <c r="H35" s="86">
        <f t="shared" si="0"/>
        <v>0</v>
      </c>
      <c r="I35" s="86"/>
      <c r="J35" s="86"/>
      <c r="K35" s="86">
        <f t="shared" si="1"/>
        <v>0</v>
      </c>
      <c r="L35" s="108">
        <f t="shared" si="2"/>
        <v>0</v>
      </c>
      <c r="M35" s="86">
        <f t="shared" si="3"/>
        <v>0</v>
      </c>
      <c r="N35" s="86">
        <f t="shared" si="4"/>
        <v>0</v>
      </c>
      <c r="O35" s="86">
        <f t="shared" si="5"/>
        <v>0</v>
      </c>
      <c r="P35" s="86">
        <f t="shared" si="6"/>
        <v>0</v>
      </c>
      <c r="S35" s="114"/>
      <c r="T35" s="114"/>
    </row>
    <row r="36" spans="1:20" s="75" customFormat="1" ht="24">
      <c r="A36" s="103" t="s">
        <v>535</v>
      </c>
      <c r="B36" s="104"/>
      <c r="C36" s="273" t="s">
        <v>661</v>
      </c>
      <c r="D36" s="103" t="s">
        <v>308</v>
      </c>
      <c r="E36" s="103">
        <v>1</v>
      </c>
      <c r="F36" s="109"/>
      <c r="G36" s="107"/>
      <c r="H36" s="86">
        <f t="shared" si="0"/>
        <v>0</v>
      </c>
      <c r="I36" s="86"/>
      <c r="J36" s="86"/>
      <c r="K36" s="86">
        <f t="shared" si="1"/>
        <v>0</v>
      </c>
      <c r="L36" s="108">
        <f t="shared" si="2"/>
        <v>0</v>
      </c>
      <c r="M36" s="86">
        <f t="shared" si="3"/>
        <v>0</v>
      </c>
      <c r="N36" s="86">
        <f t="shared" si="4"/>
        <v>0</v>
      </c>
      <c r="O36" s="86">
        <f t="shared" si="5"/>
        <v>0</v>
      </c>
      <c r="P36" s="86">
        <f t="shared" si="6"/>
        <v>0</v>
      </c>
      <c r="S36" s="114"/>
      <c r="T36" s="114"/>
    </row>
    <row r="37" spans="1:20" s="75" customFormat="1" ht="36">
      <c r="A37" s="103" t="s">
        <v>536</v>
      </c>
      <c r="B37" s="104"/>
      <c r="C37" s="110" t="s">
        <v>313</v>
      </c>
      <c r="D37" s="103" t="s">
        <v>308</v>
      </c>
      <c r="E37" s="103">
        <v>2</v>
      </c>
      <c r="F37" s="109"/>
      <c r="G37" s="107"/>
      <c r="H37" s="86">
        <f t="shared" si="0"/>
        <v>0</v>
      </c>
      <c r="I37" s="86"/>
      <c r="J37" s="86"/>
      <c r="K37" s="86">
        <f t="shared" si="1"/>
        <v>0</v>
      </c>
      <c r="L37" s="108">
        <f t="shared" si="2"/>
        <v>0</v>
      </c>
      <c r="M37" s="86">
        <f t="shared" si="3"/>
        <v>0</v>
      </c>
      <c r="N37" s="86">
        <f t="shared" si="4"/>
        <v>0</v>
      </c>
      <c r="O37" s="86">
        <f t="shared" si="5"/>
        <v>0</v>
      </c>
      <c r="P37" s="86">
        <f t="shared" si="6"/>
        <v>0</v>
      </c>
      <c r="S37" s="114"/>
      <c r="T37" s="114"/>
    </row>
    <row r="38" spans="1:20" s="75" customFormat="1" ht="12">
      <c r="A38" s="103" t="s">
        <v>537</v>
      </c>
      <c r="B38" s="104"/>
      <c r="C38" s="110" t="s">
        <v>305</v>
      </c>
      <c r="D38" s="103" t="s">
        <v>308</v>
      </c>
      <c r="E38" s="103">
        <v>1</v>
      </c>
      <c r="F38" s="109"/>
      <c r="G38" s="107"/>
      <c r="H38" s="86">
        <f t="shared" si="0"/>
        <v>0</v>
      </c>
      <c r="I38" s="86"/>
      <c r="J38" s="86"/>
      <c r="K38" s="86">
        <f t="shared" si="1"/>
        <v>0</v>
      </c>
      <c r="L38" s="108">
        <f t="shared" si="2"/>
        <v>0</v>
      </c>
      <c r="M38" s="86">
        <f t="shared" si="3"/>
        <v>0</v>
      </c>
      <c r="N38" s="86">
        <f t="shared" si="4"/>
        <v>0</v>
      </c>
      <c r="O38" s="86">
        <f t="shared" si="5"/>
        <v>0</v>
      </c>
      <c r="P38" s="86">
        <f t="shared" si="6"/>
        <v>0</v>
      </c>
      <c r="S38" s="114"/>
      <c r="T38" s="114"/>
    </row>
    <row r="39" spans="1:20" s="75" customFormat="1" ht="12">
      <c r="A39" s="103" t="s">
        <v>538</v>
      </c>
      <c r="B39" s="104"/>
      <c r="C39" s="110" t="s">
        <v>306</v>
      </c>
      <c r="D39" s="103" t="s">
        <v>308</v>
      </c>
      <c r="E39" s="103">
        <v>1</v>
      </c>
      <c r="F39" s="109"/>
      <c r="G39" s="107"/>
      <c r="H39" s="86">
        <f>G39*F39</f>
        <v>0</v>
      </c>
      <c r="I39" s="86"/>
      <c r="J39" s="86"/>
      <c r="K39" s="86">
        <f>J39+I39+H39</f>
        <v>0</v>
      </c>
      <c r="L39" s="108">
        <f>F39*E39</f>
        <v>0</v>
      </c>
      <c r="M39" s="86">
        <f>H39*E39</f>
        <v>0</v>
      </c>
      <c r="N39" s="86">
        <f>I39*E39</f>
        <v>0</v>
      </c>
      <c r="O39" s="86">
        <f>J39*E39</f>
        <v>0</v>
      </c>
      <c r="P39" s="86">
        <f>O39+N39+M39</f>
        <v>0</v>
      </c>
      <c r="S39" s="114"/>
      <c r="T39" s="114"/>
    </row>
    <row r="40" spans="1:20" s="75" customFormat="1" ht="36">
      <c r="A40" s="103" t="s">
        <v>539</v>
      </c>
      <c r="B40" s="104"/>
      <c r="C40" s="110" t="s">
        <v>662</v>
      </c>
      <c r="D40" s="103" t="s">
        <v>308</v>
      </c>
      <c r="E40" s="103">
        <v>1</v>
      </c>
      <c r="F40" s="109"/>
      <c r="G40" s="107"/>
      <c r="H40" s="86">
        <f>G40*F40</f>
        <v>0</v>
      </c>
      <c r="I40" s="86"/>
      <c r="J40" s="86"/>
      <c r="K40" s="86">
        <f>J40+I40+H40</f>
        <v>0</v>
      </c>
      <c r="L40" s="108">
        <f>F40*E40</f>
        <v>0</v>
      </c>
      <c r="M40" s="86">
        <f>H40*E40</f>
        <v>0</v>
      </c>
      <c r="N40" s="86">
        <f>I40*E40</f>
        <v>0</v>
      </c>
      <c r="O40" s="86">
        <f>J40*E40</f>
        <v>0</v>
      </c>
      <c r="P40" s="86">
        <f>O40+N40+M40</f>
        <v>0</v>
      </c>
      <c r="S40" s="114"/>
      <c r="T40" s="114"/>
    </row>
    <row r="41" spans="1:20" s="75" customFormat="1" ht="36">
      <c r="A41" s="103" t="s">
        <v>540</v>
      </c>
      <c r="B41" s="104"/>
      <c r="C41" s="110" t="s">
        <v>334</v>
      </c>
      <c r="D41" s="103" t="s">
        <v>308</v>
      </c>
      <c r="E41" s="103">
        <v>1</v>
      </c>
      <c r="F41" s="109"/>
      <c r="G41" s="107"/>
      <c r="H41" s="86">
        <f t="shared" si="0"/>
        <v>0</v>
      </c>
      <c r="I41" s="86"/>
      <c r="J41" s="86"/>
      <c r="K41" s="86">
        <f t="shared" si="1"/>
        <v>0</v>
      </c>
      <c r="L41" s="108">
        <f t="shared" si="2"/>
        <v>0</v>
      </c>
      <c r="M41" s="86">
        <f t="shared" si="3"/>
        <v>0</v>
      </c>
      <c r="N41" s="86">
        <f t="shared" si="4"/>
        <v>0</v>
      </c>
      <c r="O41" s="86">
        <f t="shared" si="5"/>
        <v>0</v>
      </c>
      <c r="P41" s="86">
        <f t="shared" si="6"/>
        <v>0</v>
      </c>
      <c r="S41" s="114"/>
      <c r="T41" s="114"/>
    </row>
    <row r="42" spans="1:20" s="75" customFormat="1" ht="36">
      <c r="A42" s="103" t="s">
        <v>541</v>
      </c>
      <c r="B42" s="104"/>
      <c r="C42" s="110" t="s">
        <v>315</v>
      </c>
      <c r="D42" s="103" t="s">
        <v>308</v>
      </c>
      <c r="E42" s="103">
        <v>2</v>
      </c>
      <c r="F42" s="109"/>
      <c r="G42" s="107"/>
      <c r="H42" s="86">
        <f t="shared" si="0"/>
        <v>0</v>
      </c>
      <c r="I42" s="86"/>
      <c r="J42" s="86"/>
      <c r="K42" s="86">
        <f t="shared" si="1"/>
        <v>0</v>
      </c>
      <c r="L42" s="108">
        <f t="shared" si="2"/>
        <v>0</v>
      </c>
      <c r="M42" s="86">
        <f t="shared" si="3"/>
        <v>0</v>
      </c>
      <c r="N42" s="86">
        <f t="shared" si="4"/>
        <v>0</v>
      </c>
      <c r="O42" s="86">
        <f t="shared" si="5"/>
        <v>0</v>
      </c>
      <c r="P42" s="86">
        <f t="shared" si="6"/>
        <v>0</v>
      </c>
      <c r="S42" s="114"/>
      <c r="T42" s="114"/>
    </row>
    <row r="43" spans="1:20" s="75" customFormat="1" ht="36">
      <c r="A43" s="103" t="s">
        <v>542</v>
      </c>
      <c r="B43" s="104"/>
      <c r="C43" s="110" t="s">
        <v>335</v>
      </c>
      <c r="D43" s="103" t="s">
        <v>308</v>
      </c>
      <c r="E43" s="103">
        <v>1</v>
      </c>
      <c r="F43" s="109"/>
      <c r="G43" s="107"/>
      <c r="H43" s="86">
        <f t="shared" si="0"/>
        <v>0</v>
      </c>
      <c r="I43" s="86"/>
      <c r="J43" s="86"/>
      <c r="K43" s="86">
        <f t="shared" si="1"/>
        <v>0</v>
      </c>
      <c r="L43" s="108">
        <f t="shared" si="2"/>
        <v>0</v>
      </c>
      <c r="M43" s="86">
        <f t="shared" si="3"/>
        <v>0</v>
      </c>
      <c r="N43" s="86">
        <f t="shared" si="4"/>
        <v>0</v>
      </c>
      <c r="O43" s="86">
        <f t="shared" si="5"/>
        <v>0</v>
      </c>
      <c r="P43" s="86">
        <f t="shared" si="6"/>
        <v>0</v>
      </c>
      <c r="S43" s="114"/>
      <c r="T43" s="114"/>
    </row>
    <row r="44" spans="1:20" s="75" customFormat="1" ht="36">
      <c r="A44" s="103" t="s">
        <v>543</v>
      </c>
      <c r="B44" s="104"/>
      <c r="C44" s="110" t="s">
        <v>336</v>
      </c>
      <c r="D44" s="103" t="s">
        <v>308</v>
      </c>
      <c r="E44" s="103">
        <v>1</v>
      </c>
      <c r="F44" s="109"/>
      <c r="G44" s="107"/>
      <c r="H44" s="86">
        <f>G44*F44</f>
        <v>0</v>
      </c>
      <c r="I44" s="86"/>
      <c r="J44" s="86"/>
      <c r="K44" s="86">
        <f>J44+I44+H44</f>
        <v>0</v>
      </c>
      <c r="L44" s="108">
        <f>F44*E44</f>
        <v>0</v>
      </c>
      <c r="M44" s="86">
        <f>H44*E44</f>
        <v>0</v>
      </c>
      <c r="N44" s="86">
        <f>I44*E44</f>
        <v>0</v>
      </c>
      <c r="O44" s="86">
        <f>J44*E44</f>
        <v>0</v>
      </c>
      <c r="P44" s="86">
        <f>O44+N44+M44</f>
        <v>0</v>
      </c>
      <c r="S44" s="114"/>
      <c r="T44" s="114"/>
    </row>
    <row r="45" spans="1:20" s="75" customFormat="1" ht="36">
      <c r="A45" s="103" t="s">
        <v>544</v>
      </c>
      <c r="B45" s="104"/>
      <c r="C45" s="110" t="s">
        <v>337</v>
      </c>
      <c r="D45" s="103" t="s">
        <v>309</v>
      </c>
      <c r="E45" s="103">
        <v>2</v>
      </c>
      <c r="F45" s="109"/>
      <c r="G45" s="107"/>
      <c r="H45" s="86">
        <f t="shared" si="0"/>
        <v>0</v>
      </c>
      <c r="I45" s="86"/>
      <c r="J45" s="86"/>
      <c r="K45" s="86">
        <f t="shared" si="1"/>
        <v>0</v>
      </c>
      <c r="L45" s="108">
        <f t="shared" si="2"/>
        <v>0</v>
      </c>
      <c r="M45" s="86">
        <f t="shared" si="3"/>
        <v>0</v>
      </c>
      <c r="N45" s="86">
        <f t="shared" si="4"/>
        <v>0</v>
      </c>
      <c r="O45" s="86">
        <f t="shared" si="5"/>
        <v>0</v>
      </c>
      <c r="P45" s="86">
        <f t="shared" si="6"/>
        <v>0</v>
      </c>
      <c r="S45" s="114"/>
      <c r="T45" s="114"/>
    </row>
    <row r="46" spans="1:20" s="75" customFormat="1" ht="36">
      <c r="A46" s="103" t="s">
        <v>545</v>
      </c>
      <c r="B46" s="104"/>
      <c r="C46" s="110" t="s">
        <v>316</v>
      </c>
      <c r="D46" s="103" t="s">
        <v>309</v>
      </c>
      <c r="E46" s="103">
        <v>6</v>
      </c>
      <c r="F46" s="109"/>
      <c r="G46" s="107"/>
      <c r="H46" s="86">
        <f>G46*F46</f>
        <v>0</v>
      </c>
      <c r="I46" s="86"/>
      <c r="J46" s="86"/>
      <c r="K46" s="86">
        <f>J46+I46+H46</f>
        <v>0</v>
      </c>
      <c r="L46" s="108">
        <f>F46*E46</f>
        <v>0</v>
      </c>
      <c r="M46" s="86">
        <f>H46*E46</f>
        <v>0</v>
      </c>
      <c r="N46" s="86">
        <f>I46*E46</f>
        <v>0</v>
      </c>
      <c r="O46" s="86">
        <f>J46*E46</f>
        <v>0</v>
      </c>
      <c r="P46" s="86">
        <f>O46+N46+M46</f>
        <v>0</v>
      </c>
      <c r="S46" s="114"/>
      <c r="T46" s="114"/>
    </row>
    <row r="47" spans="1:20" s="75" customFormat="1" ht="24">
      <c r="A47" s="103" t="s">
        <v>546</v>
      </c>
      <c r="B47" s="104"/>
      <c r="C47" s="110" t="s">
        <v>317</v>
      </c>
      <c r="D47" s="103" t="s">
        <v>308</v>
      </c>
      <c r="E47" s="103">
        <v>2</v>
      </c>
      <c r="F47" s="109"/>
      <c r="G47" s="107"/>
      <c r="H47" s="86">
        <f t="shared" si="0"/>
        <v>0</v>
      </c>
      <c r="I47" s="86"/>
      <c r="J47" s="86"/>
      <c r="K47" s="86">
        <f t="shared" si="1"/>
        <v>0</v>
      </c>
      <c r="L47" s="108">
        <f t="shared" si="2"/>
        <v>0</v>
      </c>
      <c r="M47" s="86">
        <f t="shared" si="3"/>
        <v>0</v>
      </c>
      <c r="N47" s="86">
        <f t="shared" si="4"/>
        <v>0</v>
      </c>
      <c r="O47" s="86">
        <f t="shared" si="5"/>
        <v>0</v>
      </c>
      <c r="P47" s="86">
        <f t="shared" si="6"/>
        <v>0</v>
      </c>
      <c r="S47" s="114"/>
      <c r="T47" s="114"/>
    </row>
    <row r="48" spans="1:20" s="75" customFormat="1" ht="24">
      <c r="A48" s="103" t="s">
        <v>547</v>
      </c>
      <c r="B48" s="104"/>
      <c r="C48" s="110" t="s">
        <v>338</v>
      </c>
      <c r="D48" s="103" t="s">
        <v>308</v>
      </c>
      <c r="E48" s="103">
        <v>4</v>
      </c>
      <c r="F48" s="109"/>
      <c r="G48" s="107"/>
      <c r="H48" s="86">
        <f t="shared" si="0"/>
        <v>0</v>
      </c>
      <c r="I48" s="86"/>
      <c r="J48" s="86"/>
      <c r="K48" s="86">
        <f t="shared" si="1"/>
        <v>0</v>
      </c>
      <c r="L48" s="108">
        <f t="shared" si="2"/>
        <v>0</v>
      </c>
      <c r="M48" s="86">
        <f t="shared" si="3"/>
        <v>0</v>
      </c>
      <c r="N48" s="86">
        <f t="shared" si="4"/>
        <v>0</v>
      </c>
      <c r="O48" s="86">
        <f t="shared" si="5"/>
        <v>0</v>
      </c>
      <c r="P48" s="86">
        <f t="shared" si="6"/>
        <v>0</v>
      </c>
      <c r="S48" s="114"/>
      <c r="T48" s="114"/>
    </row>
    <row r="49" spans="1:20" s="75" customFormat="1" ht="36">
      <c r="A49" s="103" t="s">
        <v>548</v>
      </c>
      <c r="B49" s="104"/>
      <c r="C49" s="110" t="s">
        <v>318</v>
      </c>
      <c r="D49" s="103" t="s">
        <v>308</v>
      </c>
      <c r="E49" s="103">
        <v>2</v>
      </c>
      <c r="F49" s="109"/>
      <c r="G49" s="107"/>
      <c r="H49" s="86">
        <f t="shared" si="0"/>
        <v>0</v>
      </c>
      <c r="I49" s="86"/>
      <c r="J49" s="86"/>
      <c r="K49" s="86">
        <f t="shared" si="1"/>
        <v>0</v>
      </c>
      <c r="L49" s="108">
        <f t="shared" si="2"/>
        <v>0</v>
      </c>
      <c r="M49" s="86">
        <f t="shared" si="3"/>
        <v>0</v>
      </c>
      <c r="N49" s="86">
        <f t="shared" si="4"/>
        <v>0</v>
      </c>
      <c r="O49" s="86">
        <f t="shared" si="5"/>
        <v>0</v>
      </c>
      <c r="P49" s="86">
        <f t="shared" si="6"/>
        <v>0</v>
      </c>
      <c r="S49" s="114"/>
      <c r="T49" s="114"/>
    </row>
    <row r="50" spans="1:20" s="72" customFormat="1" ht="12">
      <c r="A50" s="103" t="s">
        <v>549</v>
      </c>
      <c r="B50" s="91"/>
      <c r="C50" s="90" t="s">
        <v>319</v>
      </c>
      <c r="D50" s="83" t="s">
        <v>10</v>
      </c>
      <c r="E50" s="83">
        <v>28</v>
      </c>
      <c r="F50" s="89"/>
      <c r="G50" s="107"/>
      <c r="H50" s="85">
        <f t="shared" si="0"/>
        <v>0</v>
      </c>
      <c r="I50" s="86"/>
      <c r="J50" s="85"/>
      <c r="K50" s="85">
        <f t="shared" si="1"/>
        <v>0</v>
      </c>
      <c r="L50" s="87">
        <f>F50*E50</f>
        <v>0</v>
      </c>
      <c r="M50" s="85">
        <f t="shared" si="3"/>
        <v>0</v>
      </c>
      <c r="N50" s="85">
        <f t="shared" si="4"/>
        <v>0</v>
      </c>
      <c r="O50" s="85">
        <f t="shared" si="5"/>
        <v>0</v>
      </c>
      <c r="P50" s="85">
        <f t="shared" si="6"/>
        <v>0</v>
      </c>
      <c r="S50" s="114"/>
      <c r="T50" s="114"/>
    </row>
    <row r="51" spans="1:20" s="72" customFormat="1" ht="24">
      <c r="A51" s="103" t="s">
        <v>550</v>
      </c>
      <c r="B51" s="91"/>
      <c r="C51" s="90" t="s">
        <v>320</v>
      </c>
      <c r="D51" s="83" t="s">
        <v>321</v>
      </c>
      <c r="E51" s="83">
        <v>4.9</v>
      </c>
      <c r="F51" s="89"/>
      <c r="G51" s="107"/>
      <c r="H51" s="85">
        <f t="shared" si="0"/>
        <v>0</v>
      </c>
      <c r="I51" s="86"/>
      <c r="J51" s="85"/>
      <c r="K51" s="85">
        <v>1</v>
      </c>
      <c r="L51" s="87">
        <f t="shared" si="2"/>
        <v>0</v>
      </c>
      <c r="M51" s="85">
        <f t="shared" si="3"/>
        <v>0</v>
      </c>
      <c r="N51" s="85">
        <f t="shared" si="4"/>
        <v>0</v>
      </c>
      <c r="O51" s="85">
        <f t="shared" si="5"/>
        <v>0</v>
      </c>
      <c r="P51" s="85">
        <f t="shared" si="6"/>
        <v>0</v>
      </c>
      <c r="S51" s="114"/>
      <c r="T51" s="114"/>
    </row>
    <row r="52" spans="1:20" s="72" customFormat="1" ht="36">
      <c r="A52" s="103" t="s">
        <v>551</v>
      </c>
      <c r="B52" s="91"/>
      <c r="C52" s="90" t="s">
        <v>663</v>
      </c>
      <c r="D52" s="83" t="s">
        <v>10</v>
      </c>
      <c r="E52" s="83">
        <v>10</v>
      </c>
      <c r="F52" s="89"/>
      <c r="G52" s="107"/>
      <c r="H52" s="85">
        <f t="shared" si="0"/>
        <v>0</v>
      </c>
      <c r="I52" s="86"/>
      <c r="J52" s="85"/>
      <c r="K52" s="85">
        <f t="shared" si="1"/>
        <v>0</v>
      </c>
      <c r="L52" s="87">
        <f t="shared" si="2"/>
        <v>0</v>
      </c>
      <c r="M52" s="85">
        <f t="shared" si="3"/>
        <v>0</v>
      </c>
      <c r="N52" s="85">
        <f t="shared" si="4"/>
        <v>0</v>
      </c>
      <c r="O52" s="85">
        <f t="shared" si="5"/>
        <v>0</v>
      </c>
      <c r="P52" s="85">
        <f t="shared" si="6"/>
        <v>0</v>
      </c>
      <c r="S52" s="114"/>
      <c r="T52" s="114"/>
    </row>
    <row r="53" spans="1:20" s="72" customFormat="1" ht="12">
      <c r="A53" s="103" t="s">
        <v>552</v>
      </c>
      <c r="B53" s="91"/>
      <c r="C53" s="90" t="s">
        <v>339</v>
      </c>
      <c r="D53" s="83" t="s">
        <v>10</v>
      </c>
      <c r="E53" s="83">
        <v>6</v>
      </c>
      <c r="F53" s="89"/>
      <c r="G53" s="107"/>
      <c r="H53" s="85">
        <f>G53*F53</f>
        <v>0</v>
      </c>
      <c r="I53" s="86"/>
      <c r="J53" s="85"/>
      <c r="K53" s="85">
        <f>J53+I53+H53</f>
        <v>0</v>
      </c>
      <c r="L53" s="87">
        <f>F53*E53</f>
        <v>0</v>
      </c>
      <c r="M53" s="85">
        <f>H53*E53</f>
        <v>0</v>
      </c>
      <c r="N53" s="85">
        <f>I53*E53</f>
        <v>0</v>
      </c>
      <c r="O53" s="85">
        <f>J53*E53</f>
        <v>0</v>
      </c>
      <c r="P53" s="85">
        <f>O53+N53+M53</f>
        <v>0</v>
      </c>
      <c r="S53" s="114"/>
      <c r="T53" s="114"/>
    </row>
    <row r="54" spans="1:20" s="72" customFormat="1" ht="12">
      <c r="A54" s="103" t="s">
        <v>524</v>
      </c>
      <c r="B54" s="91"/>
      <c r="C54" s="110" t="s">
        <v>340</v>
      </c>
      <c r="D54" s="83" t="s">
        <v>10</v>
      </c>
      <c r="E54" s="83">
        <v>3</v>
      </c>
      <c r="F54" s="89"/>
      <c r="G54" s="107"/>
      <c r="H54" s="85">
        <f t="shared" si="0"/>
        <v>0</v>
      </c>
      <c r="I54" s="86"/>
      <c r="J54" s="85"/>
      <c r="K54" s="85">
        <f t="shared" si="1"/>
        <v>0</v>
      </c>
      <c r="L54" s="87">
        <f t="shared" si="2"/>
        <v>0</v>
      </c>
      <c r="M54" s="85">
        <f t="shared" si="3"/>
        <v>0</v>
      </c>
      <c r="N54" s="85">
        <f t="shared" si="4"/>
        <v>0</v>
      </c>
      <c r="O54" s="85">
        <f t="shared" si="5"/>
        <v>0</v>
      </c>
      <c r="P54" s="85">
        <f t="shared" si="6"/>
        <v>0</v>
      </c>
      <c r="S54" s="114"/>
      <c r="T54" s="114"/>
    </row>
    <row r="55" spans="1:20" s="72" customFormat="1" ht="12">
      <c r="A55" s="103" t="s">
        <v>553</v>
      </c>
      <c r="B55" s="91"/>
      <c r="C55" s="90" t="s">
        <v>322</v>
      </c>
      <c r="D55" s="83" t="s">
        <v>10</v>
      </c>
      <c r="E55" s="83">
        <v>6</v>
      </c>
      <c r="F55" s="89"/>
      <c r="G55" s="107"/>
      <c r="H55" s="85">
        <f t="shared" si="0"/>
        <v>0</v>
      </c>
      <c r="I55" s="86"/>
      <c r="J55" s="85"/>
      <c r="K55" s="85">
        <f t="shared" si="1"/>
        <v>0</v>
      </c>
      <c r="L55" s="87">
        <f t="shared" si="2"/>
        <v>0</v>
      </c>
      <c r="M55" s="85">
        <f t="shared" si="3"/>
        <v>0</v>
      </c>
      <c r="N55" s="85">
        <f t="shared" si="4"/>
        <v>0</v>
      </c>
      <c r="O55" s="85">
        <f t="shared" si="5"/>
        <v>0</v>
      </c>
      <c r="P55" s="85">
        <f t="shared" si="6"/>
        <v>0</v>
      </c>
      <c r="S55" s="114"/>
      <c r="T55" s="114"/>
    </row>
    <row r="56" spans="1:20" s="72" customFormat="1" ht="12">
      <c r="A56" s="103" t="s">
        <v>554</v>
      </c>
      <c r="B56" s="91"/>
      <c r="C56" s="90" t="s">
        <v>323</v>
      </c>
      <c r="D56" s="83" t="s">
        <v>10</v>
      </c>
      <c r="E56" s="83">
        <v>3</v>
      </c>
      <c r="F56" s="89"/>
      <c r="G56" s="107"/>
      <c r="H56" s="85">
        <f t="shared" si="0"/>
        <v>0</v>
      </c>
      <c r="I56" s="86"/>
      <c r="J56" s="85"/>
      <c r="K56" s="85">
        <f t="shared" si="1"/>
        <v>0</v>
      </c>
      <c r="L56" s="87">
        <f t="shared" si="2"/>
        <v>0</v>
      </c>
      <c r="M56" s="85">
        <f t="shared" si="3"/>
        <v>0</v>
      </c>
      <c r="N56" s="85">
        <f t="shared" si="4"/>
        <v>0</v>
      </c>
      <c r="O56" s="85">
        <f t="shared" si="5"/>
        <v>0</v>
      </c>
      <c r="P56" s="85">
        <f t="shared" si="6"/>
        <v>0</v>
      </c>
      <c r="S56" s="114"/>
      <c r="T56" s="114"/>
    </row>
    <row r="57" spans="1:20" s="72" customFormat="1" ht="24">
      <c r="A57" s="103" t="s">
        <v>555</v>
      </c>
      <c r="B57" s="91"/>
      <c r="C57" s="90" t="s">
        <v>341</v>
      </c>
      <c r="D57" s="83" t="s">
        <v>342</v>
      </c>
      <c r="E57" s="83">
        <v>1</v>
      </c>
      <c r="F57" s="89"/>
      <c r="G57" s="107"/>
      <c r="H57" s="85">
        <f t="shared" si="0"/>
        <v>0</v>
      </c>
      <c r="I57" s="86"/>
      <c r="J57" s="85"/>
      <c r="K57" s="85">
        <f t="shared" si="1"/>
        <v>0</v>
      </c>
      <c r="L57" s="87">
        <f t="shared" si="2"/>
        <v>0</v>
      </c>
      <c r="M57" s="85">
        <f t="shared" si="3"/>
        <v>0</v>
      </c>
      <c r="N57" s="85">
        <f t="shared" si="4"/>
        <v>0</v>
      </c>
      <c r="O57" s="85">
        <f t="shared" si="5"/>
        <v>0</v>
      </c>
      <c r="P57" s="85">
        <f t="shared" si="6"/>
        <v>0</v>
      </c>
      <c r="S57" s="114"/>
      <c r="T57" s="114"/>
    </row>
    <row r="58" spans="1:20" s="72" customFormat="1" ht="24">
      <c r="A58" s="103" t="s">
        <v>556</v>
      </c>
      <c r="B58" s="91"/>
      <c r="C58" s="84" t="s">
        <v>343</v>
      </c>
      <c r="D58" s="111" t="s">
        <v>344</v>
      </c>
      <c r="E58" s="83">
        <v>4</v>
      </c>
      <c r="F58" s="89"/>
      <c r="G58" s="107"/>
      <c r="H58" s="85">
        <f t="shared" si="0"/>
        <v>0</v>
      </c>
      <c r="I58" s="86"/>
      <c r="J58" s="85"/>
      <c r="K58" s="85">
        <f t="shared" si="1"/>
        <v>0</v>
      </c>
      <c r="L58" s="112">
        <f t="shared" si="2"/>
        <v>0</v>
      </c>
      <c r="M58" s="85">
        <f t="shared" si="3"/>
        <v>0</v>
      </c>
      <c r="N58" s="85">
        <f t="shared" si="4"/>
        <v>0</v>
      </c>
      <c r="O58" s="85">
        <f t="shared" si="5"/>
        <v>0</v>
      </c>
      <c r="P58" s="85">
        <f t="shared" si="6"/>
        <v>0</v>
      </c>
      <c r="S58" s="114"/>
      <c r="T58" s="114"/>
    </row>
    <row r="59" spans="1:16" s="72" customFormat="1" ht="12">
      <c r="A59" s="83"/>
      <c r="B59" s="91"/>
      <c r="C59" s="440" t="s">
        <v>324</v>
      </c>
      <c r="D59" s="440"/>
      <c r="E59" s="91"/>
      <c r="F59" s="95"/>
      <c r="G59" s="92"/>
      <c r="H59" s="93"/>
      <c r="I59" s="94"/>
      <c r="J59" s="92"/>
      <c r="K59" s="85"/>
      <c r="L59" s="116">
        <f>SUM(L13:L58)</f>
        <v>0</v>
      </c>
      <c r="M59" s="117">
        <f>SUM(M13:M58)</f>
        <v>0</v>
      </c>
      <c r="N59" s="117">
        <f>SUM(N13:N58)</f>
        <v>0</v>
      </c>
      <c r="O59" s="117">
        <f>SUM(O13:O58)</f>
        <v>0</v>
      </c>
      <c r="P59" s="117">
        <f>SUM(P13:P58)</f>
        <v>0</v>
      </c>
    </row>
    <row r="60" spans="1:16" s="72" customFormat="1" ht="24.75" customHeight="1">
      <c r="A60" s="83"/>
      <c r="B60" s="441" t="s">
        <v>640</v>
      </c>
      <c r="C60" s="441"/>
      <c r="D60" s="84"/>
      <c r="E60" s="91"/>
      <c r="F60" s="95"/>
      <c r="G60" s="92"/>
      <c r="H60" s="92"/>
      <c r="I60" s="94"/>
      <c r="J60" s="92"/>
      <c r="K60" s="85"/>
      <c r="L60" s="118"/>
      <c r="M60" s="119"/>
      <c r="N60" s="119">
        <v>0</v>
      </c>
      <c r="O60" s="119"/>
      <c r="P60" s="119">
        <f>N60</f>
        <v>0</v>
      </c>
    </row>
    <row r="61" spans="1:16" s="72" customFormat="1" ht="12">
      <c r="A61" s="83"/>
      <c r="B61" s="113"/>
      <c r="C61" s="96" t="s">
        <v>21</v>
      </c>
      <c r="D61" s="84"/>
      <c r="E61" s="91"/>
      <c r="F61" s="95"/>
      <c r="G61" s="92"/>
      <c r="H61" s="92"/>
      <c r="I61" s="94"/>
      <c r="J61" s="92"/>
      <c r="K61" s="85"/>
      <c r="L61" s="118"/>
      <c r="M61" s="117">
        <f>M59</f>
        <v>0</v>
      </c>
      <c r="N61" s="117">
        <f>N60+N59</f>
        <v>0</v>
      </c>
      <c r="O61" s="117">
        <f>O59</f>
        <v>0</v>
      </c>
      <c r="P61" s="117">
        <f>SUM(P59:P60)</f>
        <v>0</v>
      </c>
    </row>
    <row r="62" spans="1:16" s="102" customFormat="1" ht="12.75">
      <c r="A62" s="97"/>
      <c r="B62" s="435" t="s">
        <v>345</v>
      </c>
      <c r="C62" s="435"/>
      <c r="D62" s="98"/>
      <c r="E62" s="98"/>
      <c r="F62" s="99"/>
      <c r="G62" s="100"/>
      <c r="H62" s="100"/>
      <c r="I62" s="101"/>
      <c r="J62" s="100"/>
      <c r="K62" s="85"/>
      <c r="L62" s="120"/>
      <c r="M62" s="121"/>
      <c r="N62" s="121"/>
      <c r="O62" s="121"/>
      <c r="P62" s="122">
        <f>SUM(P59:P60)</f>
        <v>0</v>
      </c>
    </row>
    <row r="64" spans="3:18" ht="12.75">
      <c r="C64" s="427" t="s">
        <v>665</v>
      </c>
      <c r="D64" s="428"/>
      <c r="E64" s="397"/>
      <c r="F64" s="397"/>
      <c r="G64" s="397"/>
      <c r="H64" s="384"/>
      <c r="I64" s="384"/>
      <c r="J64" s="384"/>
      <c r="K64" s="384"/>
      <c r="L64" s="384"/>
      <c r="M64" s="384"/>
      <c r="N64" s="398"/>
      <c r="O64" s="398"/>
      <c r="P64" s="398"/>
      <c r="Q64" s="398"/>
      <c r="R64" s="398"/>
    </row>
    <row r="65" spans="3:18" ht="12.75">
      <c r="C65" s="384" t="s">
        <v>53</v>
      </c>
      <c r="D65" s="384"/>
      <c r="E65" s="383"/>
      <c r="F65" s="383"/>
      <c r="G65" s="383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</row>
    <row r="66" spans="3:18" ht="12.75"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</row>
    <row r="67" spans="3:18" ht="12.75">
      <c r="C67" s="426" t="s">
        <v>54</v>
      </c>
      <c r="D67" s="426"/>
      <c r="E67" s="15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</row>
  </sheetData>
  <sheetProtection/>
  <mergeCells count="34">
    <mergeCell ref="E10:E11"/>
    <mergeCell ref="F10:K10"/>
    <mergeCell ref="C59:D59"/>
    <mergeCell ref="B60:C60"/>
    <mergeCell ref="D4:P4"/>
    <mergeCell ref="A10:A11"/>
    <mergeCell ref="B10:B11"/>
    <mergeCell ref="C10:C11"/>
    <mergeCell ref="D10:D11"/>
    <mergeCell ref="B62:C62"/>
    <mergeCell ref="D7:E7"/>
    <mergeCell ref="B8:H8"/>
    <mergeCell ref="N8:O8"/>
    <mergeCell ref="L10:P10"/>
    <mergeCell ref="E65:G65"/>
    <mergeCell ref="H65:M65"/>
    <mergeCell ref="B5:C5"/>
    <mergeCell ref="D5:O5"/>
    <mergeCell ref="B7:C7"/>
    <mergeCell ref="A1:IV1"/>
    <mergeCell ref="A2:O2"/>
    <mergeCell ref="B3:C3"/>
    <mergeCell ref="D3:P3"/>
    <mergeCell ref="B4:C4"/>
    <mergeCell ref="N65:R65"/>
    <mergeCell ref="C66:R66"/>
    <mergeCell ref="C67:D67"/>
    <mergeCell ref="F67:R67"/>
    <mergeCell ref="C64:D64"/>
    <mergeCell ref="E64:G64"/>
    <mergeCell ref="H64:J64"/>
    <mergeCell ref="K64:M64"/>
    <mergeCell ref="N64:R64"/>
    <mergeCell ref="C65:D6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Ivars</cp:lastModifiedBy>
  <cp:lastPrinted>2015-02-06T09:06:40Z</cp:lastPrinted>
  <dcterms:created xsi:type="dcterms:W3CDTF">1998-06-22T08:16:43Z</dcterms:created>
  <dcterms:modified xsi:type="dcterms:W3CDTF">2015-05-14T08:12:39Z</dcterms:modified>
  <cp:category/>
  <cp:version/>
  <cp:contentType/>
  <cp:contentStatus/>
</cp:coreProperties>
</file>