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Būvniecības koptāme" sheetId="1" r:id="rId1"/>
    <sheet name="Kopsavilkums" sheetId="2" r:id="rId2"/>
    <sheet name="Lokālā tāme Nr. 1" sheetId="3" r:id="rId3"/>
    <sheet name="Lokālā tāme Nr. 2" sheetId="4" r:id="rId4"/>
    <sheet name="Lokālā tāme Nr. 3" sheetId="5" r:id="rId5"/>
    <sheet name="Lokālā tāme Nr. 4" sheetId="6" r:id="rId6"/>
  </sheets>
  <definedNames/>
  <calcPr fullCalcOnLoad="1" fullPrecision="0"/>
</workbook>
</file>

<file path=xl/sharedStrings.xml><?xml version="1.0" encoding="utf-8"?>
<sst xmlns="http://schemas.openxmlformats.org/spreadsheetml/2006/main" count="1498" uniqueCount="635">
  <si>
    <t>(pasūtītāja paraksts un tā atšifrējums)</t>
  </si>
  <si>
    <t>APSTIPRINU:</t>
  </si>
  <si>
    <t>Tāme sastādīta _____.gada ___. ___________</t>
  </si>
  <si>
    <t xml:space="preserve">Nr. p.k. </t>
  </si>
  <si>
    <t>Objekta izmaksas
(euro)</t>
  </si>
  <si>
    <t>1.</t>
  </si>
  <si>
    <t>(paraksts un tā atšifrējums, datums)</t>
  </si>
  <si>
    <t>Sertifikāta Nr.</t>
  </si>
  <si>
    <t>___________________________________</t>
  </si>
  <si>
    <t>Z.V.</t>
  </si>
  <si>
    <t>_______.gada ___. _____________</t>
  </si>
  <si>
    <t xml:space="preserve">Lokālā tāme Nr.1. </t>
  </si>
  <si>
    <t>Tāme sastādīta: _____.gada ____.____________</t>
  </si>
  <si>
    <t>Kods</t>
  </si>
  <si>
    <t>Mērvienība</t>
  </si>
  <si>
    <t>Daudzums</t>
  </si>
  <si>
    <t>Vienības izmaksas</t>
  </si>
  <si>
    <t>Kopā uz visu apjomu</t>
  </si>
  <si>
    <t>darbietilpība (c/h)</t>
  </si>
  <si>
    <t>Nr. p.k.</t>
  </si>
  <si>
    <t>Darba nosaukums</t>
  </si>
  <si>
    <t>darba samaksas likme (euro /h)</t>
  </si>
  <si>
    <t>darba alga (euro)</t>
  </si>
  <si>
    <t>mehānismi (euro)</t>
  </si>
  <si>
    <t>laika norma (c/h)</t>
  </si>
  <si>
    <t>Kopā (euro)</t>
  </si>
  <si>
    <t>summa (euro)</t>
  </si>
  <si>
    <t>m</t>
  </si>
  <si>
    <t>1.1.</t>
  </si>
  <si>
    <t>1.2.</t>
  </si>
  <si>
    <t>3.1.</t>
  </si>
  <si>
    <t>3.2.</t>
  </si>
  <si>
    <t>3.3.</t>
  </si>
  <si>
    <t>3.4.</t>
  </si>
  <si>
    <t xml:space="preserve">Lokālā tāme Nr.2. </t>
  </si>
  <si>
    <t>2.</t>
  </si>
  <si>
    <t>3.</t>
  </si>
  <si>
    <t>4.</t>
  </si>
  <si>
    <t>5.</t>
  </si>
  <si>
    <t>6.</t>
  </si>
  <si>
    <t>7.</t>
  </si>
  <si>
    <r>
      <t xml:space="preserve">Tāmes izmaksas ____________ </t>
    </r>
    <r>
      <rPr>
        <i/>
        <sz val="12"/>
        <color indexed="8"/>
        <rFont val="Times New Roman"/>
        <family val="1"/>
      </rPr>
      <t>euro</t>
    </r>
  </si>
  <si>
    <t>Kopā</t>
  </si>
  <si>
    <t>Kopējā darbietilpība, c/h_______________</t>
  </si>
  <si>
    <t>Tāme sastādīta _____.gada ___.____________</t>
  </si>
  <si>
    <r>
      <t xml:space="preserve">Par kopējo summu, </t>
    </r>
    <r>
      <rPr>
        <i/>
        <sz val="12"/>
        <color indexed="8"/>
        <rFont val="Times New Roman"/>
        <family val="1"/>
      </rPr>
      <t>euro_______________</t>
    </r>
  </si>
  <si>
    <t>Tai skaitā</t>
  </si>
  <si>
    <t>Virs izdevumi ( _____%)</t>
  </si>
  <si>
    <t>t.sk. darba aizsardzība</t>
  </si>
  <si>
    <t>Pavisam kopā</t>
  </si>
  <si>
    <t>Darba veids vai konstruktīvā elementa nosaukums</t>
  </si>
  <si>
    <t>Tāmes izmaksas (euro)</t>
  </si>
  <si>
    <r>
      <t xml:space="preserve">Darba alga </t>
    </r>
    <r>
      <rPr>
        <i/>
        <sz val="11"/>
        <color indexed="8"/>
        <rFont val="Times New Roman"/>
        <family val="1"/>
      </rPr>
      <t>(euro)</t>
    </r>
  </si>
  <si>
    <r>
      <t xml:space="preserve">Mehānismi </t>
    </r>
    <r>
      <rPr>
        <i/>
        <sz val="11"/>
        <color indexed="8"/>
        <rFont val="Times New Roman"/>
        <family val="1"/>
      </rPr>
      <t>(euro)</t>
    </r>
  </si>
  <si>
    <t>Darbietilpība (c/h)</t>
  </si>
  <si>
    <r>
      <t>Peļņa</t>
    </r>
    <r>
      <rPr>
        <sz val="11"/>
        <color indexed="8"/>
        <rFont val="Times New Roman"/>
        <family val="1"/>
      </rPr>
      <t xml:space="preserve"> ( _____%)</t>
    </r>
  </si>
  <si>
    <t>Sastādīja</t>
  </si>
  <si>
    <t>Pārbaudīja</t>
  </si>
  <si>
    <t xml:space="preserve">Sastādīja:                                 </t>
  </si>
  <si>
    <t xml:space="preserve">Sertifikāta Nr. </t>
  </si>
  <si>
    <t>PVN (21%)</t>
  </si>
  <si>
    <t>2.1.</t>
  </si>
  <si>
    <t>2.2.</t>
  </si>
  <si>
    <t>2.3.</t>
  </si>
  <si>
    <t>2.4.</t>
  </si>
  <si>
    <t>2.5.</t>
  </si>
  <si>
    <t>4.1.</t>
  </si>
  <si>
    <t>4.2.</t>
  </si>
  <si>
    <t>4.3.</t>
  </si>
  <si>
    <t>4.5.</t>
  </si>
  <si>
    <t>4.4.</t>
  </si>
  <si>
    <t>5.1.</t>
  </si>
  <si>
    <t>6.1.</t>
  </si>
  <si>
    <t>6.2.</t>
  </si>
  <si>
    <t>6.3.</t>
  </si>
  <si>
    <t>6.4.</t>
  </si>
  <si>
    <t>7.1.</t>
  </si>
  <si>
    <t>7.2.</t>
  </si>
  <si>
    <t>7.4.</t>
  </si>
  <si>
    <t>5.2.</t>
  </si>
  <si>
    <t>5.3.</t>
  </si>
  <si>
    <t>7.3.</t>
  </si>
  <si>
    <r>
      <t xml:space="preserve">Tāmes izmaksas ____________ </t>
    </r>
    <r>
      <rPr>
        <i/>
        <sz val="11"/>
        <rFont val="Times New Roman"/>
        <family val="1"/>
      </rPr>
      <t>euro</t>
    </r>
  </si>
  <si>
    <t>1.3.</t>
  </si>
  <si>
    <t>1.4.</t>
  </si>
  <si>
    <t>1.5.</t>
  </si>
  <si>
    <t>1.6.</t>
  </si>
  <si>
    <t>1.7.</t>
  </si>
  <si>
    <t>3.5.</t>
  </si>
  <si>
    <t>3.6.</t>
  </si>
  <si>
    <t>3.7.</t>
  </si>
  <si>
    <t>3.8.</t>
  </si>
  <si>
    <t>3.9.</t>
  </si>
  <si>
    <t>3.10.</t>
  </si>
  <si>
    <t>3.11.</t>
  </si>
  <si>
    <t>3.12.</t>
  </si>
  <si>
    <t>6.5.</t>
  </si>
  <si>
    <t>7.5.</t>
  </si>
  <si>
    <t>Būvdarbu koptāme</t>
  </si>
  <si>
    <t>Pretendents:</t>
  </si>
  <si>
    <t>Līgumcena kopā (bez PVN):</t>
  </si>
  <si>
    <t>LĪGUMA SUMMA KOPĀ AR PVN (21%)</t>
  </si>
  <si>
    <r>
      <rPr>
        <b/>
        <sz val="12"/>
        <color indexed="8"/>
        <rFont val="Times New Roman"/>
        <family val="1"/>
      </rPr>
      <t xml:space="preserve">Pasūtītājs: </t>
    </r>
    <r>
      <rPr>
        <sz val="12"/>
        <color indexed="8"/>
        <rFont val="Times New Roman"/>
        <family val="1"/>
      </rPr>
      <t>Madonas novada pašvaldība</t>
    </r>
  </si>
  <si>
    <t>Apkures un ventilācijas sistēmas atjaunošana Vestienas muižas ēkā</t>
  </si>
  <si>
    <t>Ventilācija</t>
  </si>
  <si>
    <t>Siltumezgls</t>
  </si>
  <si>
    <t>Centrālapkure</t>
  </si>
  <si>
    <t>Tāme sastādīta 2017. gada tirgus cenās, pamatojoties uz AVK daļas rasējumiem.</t>
  </si>
  <si>
    <t>kompl</t>
  </si>
  <si>
    <t>Trokšņu slāpētāja uzstādīšana</t>
  </si>
  <si>
    <t>gb</t>
  </si>
  <si>
    <t>Difuzoru uzstādīšana</t>
  </si>
  <si>
    <t>Droseļvārstu uzstādīšana</t>
  </si>
  <si>
    <t>Cinkota gaisavada ar veidgabaliem uzstādīšana Ø125mm</t>
  </si>
  <si>
    <t>Gaisa vads Ø125, tērauda, cinkots</t>
  </si>
  <si>
    <t>Trejgabals 125/100, tērauda, cinkots</t>
  </si>
  <si>
    <t>Trejgabals 125/125, tērauda, cinkots</t>
  </si>
  <si>
    <t>Stiprinājums D125</t>
  </si>
  <si>
    <t>Cinkota gaisavada ar veidgabaliem uzstādīšana Ø160mm</t>
  </si>
  <si>
    <t>Gaisa vads Ø160, tērauda, cinkots</t>
  </si>
  <si>
    <t>Pāreja 160/125, tērauda, cinkota</t>
  </si>
  <si>
    <t>Sānu pievienojums 160/160</t>
  </si>
  <si>
    <t>Trejgabals 160/100, tērauda, cinkots</t>
  </si>
  <si>
    <t>Trejgabals 160/125, tērauda, cinkots</t>
  </si>
  <si>
    <t>Trejgabals 160/160, tērauda, cinkots</t>
  </si>
  <si>
    <t>Stiprinājums D160</t>
  </si>
  <si>
    <t>Cinkota gaisavada ar veidgabaliem uzstādīšana  Ø200mm</t>
  </si>
  <si>
    <t>Objekta mobilizācija</t>
  </si>
  <si>
    <t>objekts</t>
  </si>
  <si>
    <r>
      <t>Līkums Ø125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</si>
  <si>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r>
      <t>Līkums Ø160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</si>
  <si>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Gaisa vads Ø200, tērauda, cinkots</t>
  </si>
  <si>
    <t>Pāreja 200/125, tērauda, cinkota</t>
  </si>
  <si>
    <t>Pāreja 200/160, tērauda, cinkota</t>
  </si>
  <si>
    <t>Sānu pievienojums 200/125</t>
  </si>
  <si>
    <t>Trejgabals 200/100, tērauda, cinkots</t>
  </si>
  <si>
    <t>Trejgabals 200/160, tērauda, cinkots</t>
  </si>
  <si>
    <t>Trejgabals 200/200, tērauda, cinkots</t>
  </si>
  <si>
    <t>Stiprinājums D200</t>
  </si>
  <si>
    <r>
      <t>Līkums Ø200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</si>
  <si>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Cinkota gaisavada ar veidgabaliem uzstādīšana Ø250mm</t>
  </si>
  <si>
    <t>Gaisa vads Ø250, tērauda, cinkots</t>
  </si>
  <si>
    <t>Pāreja 250/125, tērauda, cinkota</t>
  </si>
  <si>
    <t>Pāreja 250/160, tērauda, cinkota</t>
  </si>
  <si>
    <t>Pāreja 250/200, tērauda, cinkota</t>
  </si>
  <si>
    <t>Sānu pievienojums 250/160</t>
  </si>
  <si>
    <t>Trejgabals 250/125, tērauda, cinkots</t>
  </si>
  <si>
    <t>Trejgabals 250/160, tērauda, cinkots</t>
  </si>
  <si>
    <t>Trejgabals 250/200, tērauda, cinkots</t>
  </si>
  <si>
    <t>Trejgabals 250/250, tērauda, cinkots</t>
  </si>
  <si>
    <t>Stiprinājums D250</t>
  </si>
  <si>
    <r>
      <t>Līkums Ø250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</si>
  <si>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Cinkota gaisavada ar veidgabaliem uzstādīšana Ø315mm</t>
  </si>
  <si>
    <t>Gaisa vads Ø315, tērauda, cinkots</t>
  </si>
  <si>
    <t>Pāreja 315/250, tērauda, cinkota</t>
  </si>
  <si>
    <t>Sānu pievienojums 315/125</t>
  </si>
  <si>
    <t>Sānu pievienojums 315/160</t>
  </si>
  <si>
    <t>Trejgabals 315/125, tērauda, cinkots</t>
  </si>
  <si>
    <t>Trejgabals 315/160, tērauda, cinkots</t>
  </si>
  <si>
    <t>Trejgabals 315/200, tērauda, cinkots</t>
  </si>
  <si>
    <t>Trejgabals 315/250, tērauda, cinkots</t>
  </si>
  <si>
    <t>Stiprinājums D315</t>
  </si>
  <si>
    <r>
      <t>Līkums Ø315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</si>
  <si>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r>
      <t>Līkums Ø315 150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</si>
  <si>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r>
      <t>Līkums Ø315 120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</si>
  <si>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Cinkota gaisavada ar veidgabaliem uzstādīšana Ø400mm</t>
  </si>
  <si>
    <t>Gaisa vads Ø400, tērauda, cinkots</t>
  </si>
  <si>
    <t>Pāreja 400/315, tērauda, cinkota</t>
  </si>
  <si>
    <t>Sānu pievienojums 400/125</t>
  </si>
  <si>
    <t>Sānu pievienojums 400/160</t>
  </si>
  <si>
    <t>Trejgabals 400/160, tērauda, cinkots</t>
  </si>
  <si>
    <t>Stiprinājums D400</t>
  </si>
  <si>
    <t>Cinkota gaisavada ar veidgabaliem uzstādīšana Ø500mm</t>
  </si>
  <si>
    <t>Gaisa vads Ø500, tērauda, cinkots</t>
  </si>
  <si>
    <t>Pāreja 500/315, tērauda, cinkota</t>
  </si>
  <si>
    <t>Pāreja 500/400, tērauda, cinkota</t>
  </si>
  <si>
    <t>Sānu pievienojums 500/125</t>
  </si>
  <si>
    <t>Sānu pievienojums 500/160</t>
  </si>
  <si>
    <t>Trejgabals 500/250, tērauda, cinkots</t>
  </si>
  <si>
    <t>Trejgabals 500/500, tērauda, cinkots</t>
  </si>
  <si>
    <t>Stiprinājums D500</t>
  </si>
  <si>
    <r>
      <t>Līkums Ø500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</si>
  <si>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Cinkota gaisavada ar veidgabaliem uzstādīšana  Ø630mm</t>
  </si>
  <si>
    <t>Gaisa vads Ø630, tērauda, cinkots</t>
  </si>
  <si>
    <t>Pāreja 630/315, tērauda, cinkota</t>
  </si>
  <si>
    <t>Pāreja 630/500, tērauda, cinkota</t>
  </si>
  <si>
    <t>Kantainā gaisavada ar veidgabaliem uzstādīšana</t>
  </si>
  <si>
    <t>Kantains gaisa vads 1200x600h, tērauda, cinkots</t>
  </si>
  <si>
    <t>Pāreja 315/1200x600h, tērauda, cinkota</t>
  </si>
  <si>
    <t>Pāreja 500/1200x600h, tērauda, cinkota</t>
  </si>
  <si>
    <t>Pāreja 630/1200x600h, tērauda, cinkota</t>
  </si>
  <si>
    <t>Pāreja 1199x575h/1200x600h, tērauda, cinkota</t>
  </si>
  <si>
    <t>Pāreja 1200x600h/1300x500h, tērauda, cinkota</t>
  </si>
  <si>
    <t>Trejgabals 1200x600h, tērauda, cinkots</t>
  </si>
  <si>
    <r>
      <t>Līkums 1200x600h 90</t>
    </r>
    <r>
      <rPr>
        <i/>
        <vertAlign val="superscript"/>
        <sz val="10"/>
        <rFont val="Times New Roman"/>
        <family val="1"/>
      </rPr>
      <t>o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</si>
  <si>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Ugunsdrošības vārstu uzstādīšana</t>
  </si>
  <si>
    <t>Ārējās restes uzstādīšana</t>
  </si>
  <si>
    <t>Montāžas palīgmateriāli</t>
  </si>
  <si>
    <t>Izolācijas darbi</t>
  </si>
  <si>
    <t xml:space="preserve">Montāžas palīgmateriāli </t>
  </si>
  <si>
    <t>Ātruma regulators RE 1,5</t>
  </si>
  <si>
    <t>Gaisa nosūces difuzors EFF-125</t>
  </si>
  <si>
    <t>Droseļvārsts  SPI-125</t>
  </si>
  <si>
    <t>Kustības sensors IR 24-P, ~1, 230V</t>
  </si>
  <si>
    <t>Gaisa nosūces sistēmas N 2 izbūve</t>
  </si>
  <si>
    <t>Gaisa nosūces sistēmas N 3 izbūve</t>
  </si>
  <si>
    <t>Gaisa nosūces sistēmas N 4 izbūve</t>
  </si>
  <si>
    <t>Tauku kolektors ALS</t>
  </si>
  <si>
    <t>Ātruma regulators REU, ~1,5 230V</t>
  </si>
  <si>
    <t xml:space="preserve">Kronšteins WBK sienas montažai </t>
  </si>
  <si>
    <t>Cinkota skārda krāsota nosūces kape ar filtriem 2000x1500x350mm</t>
  </si>
  <si>
    <t>Gaisa nosūces difuzors EFF-160</t>
  </si>
  <si>
    <t>Droseļvārsts  SPI-160</t>
  </si>
  <si>
    <t>Droseļvārsts  SPI-200</t>
  </si>
  <si>
    <t>kompl.</t>
  </si>
  <si>
    <t>Gaisa nosūces sistēmas N 5 izbūve</t>
  </si>
  <si>
    <r>
      <t>Līkums Ø125 120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</si>
  <si>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Gaisa nosūces sistēmas N 6 izbūve</t>
  </si>
  <si>
    <t>Gaisa nosūces sistēmas N 1 izbūve</t>
  </si>
  <si>
    <t>Gaisa vads Ø100, tērauda, cinkots</t>
  </si>
  <si>
    <t xml:space="preserve">Jumtiņš virs gaisa vada Ø 100 HTH </t>
  </si>
  <si>
    <r>
      <t>Līkums Ø100 90</t>
    </r>
    <r>
      <rPr>
        <i/>
        <vertAlign val="superscript"/>
        <sz val="10"/>
        <rFont val="Times New Roman"/>
        <family val="1"/>
      </rPr>
      <t>0</t>
    </r>
    <r>
      <rPr>
        <i/>
        <sz val="10"/>
        <rFont val="Times New Roman"/>
        <family val="1"/>
      </rPr>
      <t>,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tērauda cinkots</t>
    </r>
  </si>
  <si>
    <t>Gaisa nosūces sistēmas N 7; N 8 izbūve</t>
  </si>
  <si>
    <t>Dabīga gaisa nosūces sistēma DN-1</t>
  </si>
  <si>
    <t>Ventilācijas restes uzstādīšana</t>
  </si>
  <si>
    <t>Reste GAR 200x100</t>
  </si>
  <si>
    <t>Sistēmas PN1 ūdens sildītāja siltumtumapgāde</t>
  </si>
  <si>
    <t>Cietā vara cauruļu montāža lodējot ieskaitot veidgabalus un stiprinājumus</t>
  </si>
  <si>
    <t xml:space="preserve">Cietās vara caurules Ø28x1.5 </t>
  </si>
  <si>
    <t>Cauruļvadu izolācijas darbi</t>
  </si>
  <si>
    <t>Ūdens sajaukšanas mezgla izbūve</t>
  </si>
  <si>
    <t>Trīsvirzienu vārsts, DN25</t>
  </si>
  <si>
    <t>Regulētājvārsts DN25</t>
  </si>
  <si>
    <t>Lodveida vārsts, DN25</t>
  </si>
  <si>
    <t>Filtrs DN25</t>
  </si>
  <si>
    <t>Pretvārsts DN25</t>
  </si>
  <si>
    <t>Automātiskais atgaisotājs</t>
  </si>
  <si>
    <t>Manometrs</t>
  </si>
  <si>
    <t>Lodveida vārsts, DN15</t>
  </si>
  <si>
    <t>Termometrs</t>
  </si>
  <si>
    <t>Propilēnglikols 30%</t>
  </si>
  <si>
    <t>litri</t>
  </si>
  <si>
    <t>Montāžas palīgmateriāli  un veidgabali</t>
  </si>
  <si>
    <t>Vēdināšanas sistēmas palaišana, ieregulēšana</t>
  </si>
  <si>
    <t>Ventilācijas restes ierīkošana durvīs</t>
  </si>
  <si>
    <t>Pārplūdes reste durvīm TVC 200x100</t>
  </si>
  <si>
    <t>Papildus darbi, kas saistīti ar ventilācijas sistēmu izbūvi</t>
  </si>
  <si>
    <t xml:space="preserve">Krāsns demontāža katlu telpā </t>
  </si>
  <si>
    <t>Plīts demontāža katlutelpā</t>
  </si>
  <si>
    <t xml:space="preserve">Pieslēgums pie esošā dūmvada </t>
  </si>
  <si>
    <t xml:space="preserve">vietas </t>
  </si>
  <si>
    <t>Tvaika nosūces ierīces demontāža virtuvē</t>
  </si>
  <si>
    <t xml:space="preserve">Dūmvadu tīrīšana </t>
  </si>
  <si>
    <t>Vēdināšanas gaisavadu stiprināšana esošajos dūmvados, gaisavadi lidz Ø200mm</t>
  </si>
  <si>
    <t>Sienu, grietu apdares atjaunošana pēc vēdināšanas izbūves</t>
  </si>
  <si>
    <t>Caurumu izveidošana mūra sienā konstrukcijas biezums 950mm, gaisa vadiem līdz Ø125mm</t>
  </si>
  <si>
    <t>Caurumu izveidošana mūra sienā konstrukcijas biezums 700 mm, gaisa vadiem līdz Ø315mm</t>
  </si>
  <si>
    <t>Caurumu izveidošana mūra sienā konstrukcijas biezums 250 mm, gaisavadiem līdz Ø250mm</t>
  </si>
  <si>
    <t>Caurumu izveidošana mūra sienā konstrukcijas biezums 125 mm gaisa vadiem līdz Ø200mm</t>
  </si>
  <si>
    <t>Vēdināšanas kanālu demontāža Ø200</t>
  </si>
  <si>
    <t>Caurumu izveidošana pārsegumā Ø160</t>
  </si>
  <si>
    <t>Siltummezgls</t>
  </si>
  <si>
    <t>Tāme sastādīta 2017. gada tirgus cenās, pamatojoties uz AVK daļas rasējumiem</t>
  </si>
  <si>
    <t>vieta</t>
  </si>
  <si>
    <t>kpl.</t>
  </si>
  <si>
    <t>Ūdens skaitītāja DN20, Qnom=2.5m3/h montāža</t>
  </si>
  <si>
    <t>Ūdens skaitītājs DN15, Qnom=1.5m3/h</t>
  </si>
  <si>
    <t>Cirkulācijas sūkņu montāža</t>
  </si>
  <si>
    <t>Vārstu,regulatoru, plūstmas ierobežotāju uzstādīšana</t>
  </si>
  <si>
    <t>Vienvirziena vārsts DN15</t>
  </si>
  <si>
    <t>gb.</t>
  </si>
  <si>
    <t>Laika apstākļu kompensatoru uzstādīšana</t>
  </si>
  <si>
    <t>Temperatūras sensoru uzstādīšana</t>
  </si>
  <si>
    <t>Ūdens temperatūras sensors, ESM-11</t>
  </si>
  <si>
    <t>Ārgaisa sensors ESM-T</t>
  </si>
  <si>
    <t>Regulēšanas vārstu ar motoru uzstādīšana</t>
  </si>
  <si>
    <t>Plākšņu siltummaiņa uzstādīšana</t>
  </si>
  <si>
    <t>Izplešanās traukus uzstādīšana</t>
  </si>
  <si>
    <t>Apkures sistēmas izplešanās trauks , V=100l, 3bar</t>
  </si>
  <si>
    <t>Apkures sistēmas izplešanās trauks , V=24l, 3bar</t>
  </si>
  <si>
    <t>Filtru montāža</t>
  </si>
  <si>
    <t>Ūdens filtrs DN65</t>
  </si>
  <si>
    <t>Ūdens filtrs DN20</t>
  </si>
  <si>
    <t>Termometru, manometru uzstādīšana</t>
  </si>
  <si>
    <t>Manometrs 0-16bar</t>
  </si>
  <si>
    <t>Termometrs 0-130°C, metināms</t>
  </si>
  <si>
    <t xml:space="preserve">Ventiļu, vārstu uzstādīšana </t>
  </si>
  <si>
    <t>Membrānas drošības vārsts DN20</t>
  </si>
  <si>
    <t>Metināmais lodveida ventilis DN65, PN10</t>
  </si>
  <si>
    <t>Metināmais lodveida ventilis DN25, PN10</t>
  </si>
  <si>
    <t>Metināmais lodveida ventilis DN15, PN10</t>
  </si>
  <si>
    <t>Tukšošanas ventilis, DN15</t>
  </si>
  <si>
    <t>Siltumtrases pieslēgums pie ēkas iekšējiem tīkliem</t>
  </si>
  <si>
    <t>Ventilācijas sistēmas uzpildīšanai montāža</t>
  </si>
  <si>
    <t xml:space="preserve">Iegremdējamais sūknis sistēmas uzpildīšanai Qmin. 1m3/st, hmin.1,5 bar. 230V </t>
  </si>
  <si>
    <t>PVC tvertne ar vāku V=50l</t>
  </si>
  <si>
    <t>Tērauda melnā elektrometināmā  caurule Ø21,3x2,0</t>
  </si>
  <si>
    <t>Tērauda metināmo cauruļu montāža, komplektā ar veidgabaliem</t>
  </si>
  <si>
    <t>Tērauda melnā elektrometināmā caurule Ø76,1x2,9</t>
  </si>
  <si>
    <t>Tērauda melnā elektrometināmā caurule Ø33,7x2,6</t>
  </si>
  <si>
    <t>Tērauda melnā elektrometināmā  caurule Ø26,9x2,3</t>
  </si>
  <si>
    <t>Veidgabali</t>
  </si>
  <si>
    <t>Cauruļvadu siltumizolācijas montāža</t>
  </si>
  <si>
    <t>SM iekārtu pieslēgšana elektroinstalācijas tīkliem</t>
  </si>
  <si>
    <t>Siltumezgla  ieregulēšana, hidrauliskā pārbaude, palaišana</t>
  </si>
  <si>
    <t>Dažādi darbi</t>
  </si>
  <si>
    <t>Kanalizācija cauruļvada šķērsojuma vietas veidošana pamatos uz aizargčaulas uzstādīšana</t>
  </si>
  <si>
    <t>Aizsargčaula Ø50mm</t>
  </si>
  <si>
    <t xml:space="preserve">Plastmasas kanalizācijas caurule PP OD50 ar veidgabaliem </t>
  </si>
  <si>
    <t xml:space="preserve">Grīdas trapa 100/50 </t>
  </si>
  <si>
    <t>Smilts</t>
  </si>
  <si>
    <t>Betons B15</t>
  </si>
  <si>
    <t>Ūdensvada DN15 šķersojuma veidošana pagraba sienā</t>
  </si>
  <si>
    <t>Veco durvju bloku demontāža</t>
  </si>
  <si>
    <t>Tērauda durvju bloku montāža</t>
  </si>
  <si>
    <t>Tērauda durvis ar montāžas palīgmateriāliem</t>
  </si>
  <si>
    <t xml:space="preserve">Lokālā tāme Nr.3. </t>
  </si>
  <si>
    <t xml:space="preserve">m </t>
  </si>
  <si>
    <t>Montāžas palīgmateriāli un veidgabali</t>
  </si>
  <si>
    <t xml:space="preserve">Montāžas palīgmateriāli   </t>
  </si>
  <si>
    <t>Lodveida ventīļu uzstādīšana</t>
  </si>
  <si>
    <t>Lodveida ventilis DN25</t>
  </si>
  <si>
    <t>Lodveida ventilis DN40</t>
  </si>
  <si>
    <t>Montāžs palīgmateriāli</t>
  </si>
  <si>
    <t>Automātisko balansēšanas vārstu uzstādīšana</t>
  </si>
  <si>
    <t>Noslēgventīļu uzstādīšana</t>
  </si>
  <si>
    <t>Sistēmas palaišana pārbaude</t>
  </si>
  <si>
    <t>Sienu, griestu un grīdas apdares atjaunošana pēc centrālapkures izbūves darbiem</t>
  </si>
  <si>
    <t>Cietās vara caurules Ø18x1</t>
  </si>
  <si>
    <t>Cietās vara caurules Ø22x1</t>
  </si>
  <si>
    <t>Cietās vara caurules Ø28x1,2</t>
  </si>
  <si>
    <t>Cietās vara caurules Ø35x1,5</t>
  </si>
  <si>
    <t>Cietās vara caurules Ø42x1,5</t>
  </si>
  <si>
    <t>Caurumu izveidošana sienu konstrukcijā, caurulēm līdz Ø48mm</t>
  </si>
  <si>
    <t>Caurumu izveidošana pārseguma konstrukcijā, caurulēm līdz Ø28mm</t>
  </si>
  <si>
    <t>Vēdināšanas un apkures iekārtu elektroapgāde</t>
  </si>
  <si>
    <t xml:space="preserve">Lokālā tāme Nr.4. </t>
  </si>
  <si>
    <t>Sadales ar N un PE klemmi 24 moduļu  IP44 v/apm. Montāža</t>
  </si>
  <si>
    <t>gab.</t>
  </si>
  <si>
    <t>Uzstāda Ievada slēdzi 3/25A</t>
  </si>
  <si>
    <t>Uzstāda grupu automātu C10</t>
  </si>
  <si>
    <t>Tas pats grupu automātu  C6</t>
  </si>
  <si>
    <t>Tas pats grupu automāts 3B20</t>
  </si>
  <si>
    <t>Automātu savienojošā kopne 12mod. 400V</t>
  </si>
  <si>
    <t>Nozarkārba HP 70 IP44</t>
  </si>
  <si>
    <t>El.slēdzis pārsl..v/apm. Ar rāmīti IP 44 , I nom = 10 A , U = 230 V</t>
  </si>
  <si>
    <t>Kabeļ dzīslu savienotāji TORIX8</t>
  </si>
  <si>
    <t>Kabeļ aizsarg caurule TXM-M25</t>
  </si>
  <si>
    <t>Vēdināšanas un siltumezgla iekārtu pieslēgšana elektroinstalācijas tīklam</t>
  </si>
  <si>
    <t>Sienu, griestu apdares atjaunošana pēc elektroapgādes izbūves darbiem</t>
  </si>
  <si>
    <r>
      <t>Kabeli - NYY  5 * 4 mm</t>
    </r>
    <r>
      <rPr>
        <i/>
        <vertAlign val="superscript"/>
        <sz val="11"/>
        <rFont val="Times New Roman"/>
        <family val="1"/>
      </rPr>
      <t>2</t>
    </r>
  </si>
  <si>
    <r>
      <t>Kabeli PPJ  3 * 1,5 mm</t>
    </r>
    <r>
      <rPr>
        <i/>
        <vertAlign val="superscript"/>
        <sz val="11"/>
        <rFont val="Times New Roman"/>
        <family val="1"/>
      </rPr>
      <t>2</t>
    </r>
  </si>
  <si>
    <t>Uzstāda sadali ar N un PE klemmi 24 moduļu  IP44 v/apm. komplektā ar ievada slēdzi grupu automātiem :</t>
  </si>
  <si>
    <t>Nozarkārbas uzstādīšana:</t>
  </si>
  <si>
    <t>Uzstāda virsapmetuma slēdzi un pieslēdz elektroinstalācijas tīkliem:</t>
  </si>
  <si>
    <t>Kabeļu montāža:</t>
  </si>
  <si>
    <t>Cietā vara cauruļvadu montāža  (iesk. stiprinājumus un veidgabalus):</t>
  </si>
  <si>
    <t>Cauruļvadu izolācijas darbi:</t>
  </si>
  <si>
    <t>Tērauda radiatoru montāža, komplektā ar atgaisotāju, korķi, sienas stiprinājumiem un  pievienošana cauruļvadiem: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</si>
  <si>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</si>
  <si>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</si>
  <si>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</si>
  <si>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</si>
  <si>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</si>
  <si>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</si>
  <si>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</si>
  <si>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</si>
  <si>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</si>
  <si>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</si>
  <si>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5.4.</t>
  </si>
  <si>
    <t>5.5.</t>
  </si>
  <si>
    <t>5.6.</t>
  </si>
  <si>
    <t>6.6.</t>
  </si>
  <si>
    <t>8.</t>
  </si>
  <si>
    <t>8.1.</t>
  </si>
  <si>
    <t>8..2.</t>
  </si>
  <si>
    <t>9.</t>
  </si>
  <si>
    <t>9.1.</t>
  </si>
  <si>
    <t>9.2.</t>
  </si>
  <si>
    <t>10.</t>
  </si>
  <si>
    <t>10.1.</t>
  </si>
  <si>
    <t>10.2.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</si>
  <si>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</si>
  <si>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</si>
  <si>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</si>
  <si>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</si>
  <si>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</si>
  <si>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</si>
  <si>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</si>
  <si>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</si>
  <si>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</si>
  <si>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13.3.</t>
  </si>
  <si>
    <t>13.4.</t>
  </si>
  <si>
    <t>13.5.</t>
  </si>
  <si>
    <t>13.6.</t>
  </si>
  <si>
    <t>14.</t>
  </si>
  <si>
    <t>14.1.</t>
  </si>
  <si>
    <t>14.2.</t>
  </si>
  <si>
    <t>14.3.</t>
  </si>
  <si>
    <t>14.4.</t>
  </si>
  <si>
    <t>15.</t>
  </si>
  <si>
    <t>15.1.</t>
  </si>
  <si>
    <t>15.2.</t>
  </si>
  <si>
    <t>15.3.</t>
  </si>
  <si>
    <t>15.4.</t>
  </si>
  <si>
    <t>15.15.</t>
  </si>
  <si>
    <t>16.</t>
  </si>
  <si>
    <t>16.1.</t>
  </si>
  <si>
    <t>16.2.</t>
  </si>
  <si>
    <t>16.3.</t>
  </si>
  <si>
    <t>16.4.</t>
  </si>
  <si>
    <t>16.5.</t>
  </si>
  <si>
    <t>17.</t>
  </si>
  <si>
    <t>18.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</si>
  <si>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</si>
  <si>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</si>
  <si>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</si>
  <si>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</si>
  <si>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</si>
  <si>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</si>
  <si>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</si>
  <si>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</si>
  <si>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20.4.</t>
  </si>
  <si>
    <t>20.5.</t>
  </si>
  <si>
    <t>21.</t>
  </si>
  <si>
    <t>22.</t>
  </si>
  <si>
    <t>23.</t>
  </si>
  <si>
    <t>23.1.</t>
  </si>
  <si>
    <t>6.7.</t>
  </si>
  <si>
    <t>6.8.</t>
  </si>
  <si>
    <t>7.6.</t>
  </si>
  <si>
    <t>7.7.</t>
  </si>
  <si>
    <t>7.8.</t>
  </si>
  <si>
    <t>7.9.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</si>
  <si>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</si>
  <si>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</si>
  <si>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</si>
  <si>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</si>
  <si>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</si>
  <si>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</si>
  <si>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</si>
  <si>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</si>
  <si>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</si>
  <si>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</si>
  <si>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</si>
  <si>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</si>
  <si>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</si>
  <si>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</si>
  <si>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</si>
  <si>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</si>
  <si>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</si>
  <si>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</si>
  <si>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</si>
  <si>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</si>
  <si>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10.3.</t>
  </si>
  <si>
    <t>10.4.</t>
  </si>
  <si>
    <t>10.5.</t>
  </si>
  <si>
    <t>10.6.</t>
  </si>
  <si>
    <t>11.3.</t>
  </si>
  <si>
    <t>11.4.</t>
  </si>
  <si>
    <t>11.5.</t>
  </si>
  <si>
    <t>11.6.</t>
  </si>
  <si>
    <t>11.7.</t>
  </si>
  <si>
    <t>11.8.</t>
  </si>
  <si>
    <t>11.9.</t>
  </si>
  <si>
    <t>12.3.</t>
  </si>
  <si>
    <t>13.7.</t>
  </si>
  <si>
    <t>13.8.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</si>
  <si>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</si>
  <si>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</si>
  <si>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</si>
  <si>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</si>
  <si>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</si>
  <si>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</si>
  <si>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</si>
  <si>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</si>
  <si>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</si>
  <si>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18.1.</t>
  </si>
  <si>
    <t>18.2.</t>
  </si>
  <si>
    <t>18.3.</t>
  </si>
  <si>
    <t>18.4.</t>
  </si>
  <si>
    <t>19.4.</t>
  </si>
  <si>
    <t>19.5.</t>
  </si>
  <si>
    <t>20.6.</t>
  </si>
  <si>
    <t>20.7.</t>
  </si>
  <si>
    <t>20.8.</t>
  </si>
  <si>
    <t>20.9.</t>
  </si>
  <si>
    <t>20.10.</t>
  </si>
  <si>
    <t>20.11.</t>
  </si>
  <si>
    <t>20.12.</t>
  </si>
  <si>
    <t>20.13.</t>
  </si>
  <si>
    <t>20.14.</t>
  </si>
  <si>
    <t>21.1.</t>
  </si>
  <si>
    <t>21.2.</t>
  </si>
  <si>
    <t>21.3.</t>
  </si>
  <si>
    <t>21.4.</t>
  </si>
  <si>
    <t>22.1.</t>
  </si>
  <si>
    <t>22.2.</t>
  </si>
  <si>
    <t>22.3.</t>
  </si>
  <si>
    <t>22.4.</t>
  </si>
  <si>
    <t>23.2.</t>
  </si>
  <si>
    <t>23.3.</t>
  </si>
  <si>
    <t>23.4.</t>
  </si>
  <si>
    <t>23.5.</t>
  </si>
  <si>
    <t>24.</t>
  </si>
  <si>
    <t>24.1.</t>
  </si>
  <si>
    <t>24.2.</t>
  </si>
  <si>
    <t>24.3.</t>
  </si>
  <si>
    <t>25.</t>
  </si>
  <si>
    <t>26.</t>
  </si>
  <si>
    <t>26.1.</t>
  </si>
  <si>
    <t>27.</t>
  </si>
  <si>
    <t>27.1.</t>
  </si>
  <si>
    <t>28.</t>
  </si>
  <si>
    <t>28.1.</t>
  </si>
  <si>
    <t>28.2.</t>
  </si>
  <si>
    <t>28.3.</t>
  </si>
  <si>
    <t>28.4.</t>
  </si>
  <si>
    <t>28.5.</t>
  </si>
  <si>
    <t>28.6.</t>
  </si>
  <si>
    <t>28.7.</t>
  </si>
  <si>
    <t>28.8.</t>
  </si>
  <si>
    <t>28.9.</t>
  </si>
  <si>
    <t>28.10.</t>
  </si>
  <si>
    <t>28.11.</t>
  </si>
  <si>
    <t>28.12.</t>
  </si>
  <si>
    <t>29.</t>
  </si>
  <si>
    <t>29.1.</t>
  </si>
  <si>
    <t>29.2.</t>
  </si>
  <si>
    <t>29.3.</t>
  </si>
  <si>
    <t>30.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</si>
  <si>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</si>
  <si>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</si>
  <si>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</si>
  <si>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</si>
  <si>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</si>
  <si>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</si>
  <si>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</si>
  <si>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</si>
  <si>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</si>
  <si>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</si>
  <si>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30.11.</t>
  </si>
  <si>
    <t>30.12.</t>
  </si>
  <si>
    <t>30.13.</t>
  </si>
  <si>
    <t>03-00000</t>
  </si>
  <si>
    <t>17-00000</t>
  </si>
  <si>
    <t>10-00000</t>
  </si>
  <si>
    <r>
      <t>Veido kanālu kanalizācijas caurulei  betona grīdas konstrukcijā, uzstāda caurules smilšu spilvenā, pieslēdz pie kanalizācijas tīkliem , uzstāda un nostiprina grīdas trapu, betonē grīdu ar kritumiem trapa virzienā 30m</t>
    </r>
    <r>
      <rPr>
        <b/>
        <i/>
        <vertAlign val="superscript"/>
        <sz val="11"/>
        <rFont val="Times New Roman"/>
        <family val="1"/>
      </rPr>
      <t>2</t>
    </r>
    <r>
      <rPr>
        <b/>
        <i/>
        <sz val="11"/>
        <rFont val="Times New Roman"/>
        <family val="1"/>
      </rPr>
      <t xml:space="preserve"> platībā b</t>
    </r>
    <r>
      <rPr>
        <b/>
        <i/>
        <vertAlign val="subscript"/>
        <sz val="11"/>
        <rFont val="Times New Roman"/>
        <family val="1"/>
      </rPr>
      <t>vid</t>
    </r>
    <r>
      <rPr>
        <b/>
        <i/>
        <sz val="11"/>
        <rFont val="Times New Roman"/>
        <family val="1"/>
      </rPr>
      <t>=50mm</t>
    </r>
  </si>
  <si>
    <r>
      <t>m</t>
    </r>
    <r>
      <rPr>
        <i/>
        <vertAlign val="superscript"/>
        <sz val="11"/>
        <color indexed="8"/>
        <rFont val="Times New Roman"/>
        <family val="1"/>
      </rPr>
      <t>3</t>
    </r>
  </si>
  <si>
    <t>16-00000</t>
  </si>
  <si>
    <t>14-00000</t>
  </si>
  <si>
    <t>10 -00000</t>
  </si>
  <si>
    <t>10 - 00000</t>
  </si>
  <si>
    <t>18-00000</t>
  </si>
  <si>
    <r>
      <t>Cirkulācijas sūknis, G=0.68 m</t>
    </r>
    <r>
      <rPr>
        <i/>
        <vertAlign val="superscript"/>
        <sz val="10"/>
        <color indexed="8"/>
        <rFont val="Times New Roman"/>
        <family val="1"/>
      </rPr>
      <t>3</t>
    </r>
    <r>
      <rPr>
        <i/>
        <sz val="10"/>
        <color indexed="8"/>
        <rFont val="Times New Roman"/>
        <family val="1"/>
      </rPr>
      <t>/h, H=0,9m ALPHA 2L 25-40, 230V, 5,5kW vai ekvivalents</t>
    </r>
  </si>
  <si>
    <t xml:space="preserve">Pieplūdes-nosūces gaisa apstrādes iekārtas ar rotējošo siltummaiņu, ūdens sildītāju, ventilatoriem, gaisa filtriem, aizvariem, elastīgajiem savienojumiem, frekvenču pārveidotāju, automātikas bloku un vadības paneli, komplektā: (skatīt materiālu specifikāciju pieplūdes un nosūces daļas PN-1) </t>
  </si>
  <si>
    <t>Vadības automātikas ar papildelementiem uzstādīšana (skatīt materiālu specifikāciju Automātika )</t>
  </si>
  <si>
    <t>Trokšņu slāpētājs , L=1200</t>
  </si>
  <si>
    <t xml:space="preserve">  Gaisa pieplūdes difuzors , Ø100, cinkots, krāsots skārds </t>
  </si>
  <si>
    <t xml:space="preserve">Gaisa pieplūdes difuzors, Ø125, cinkots, krāsots skārds </t>
  </si>
  <si>
    <t xml:space="preserve">Gaisa pieplūdes difuzors, Ø160, cinkots, krāsots skārds </t>
  </si>
  <si>
    <t xml:space="preserve">Gaisa nosūces difuzors Ø100, cinkots, krāsots skārds </t>
  </si>
  <si>
    <t xml:space="preserve">Gaisa nosūces difuzors, Ø125, cinkots, krāsots skārds </t>
  </si>
  <si>
    <t xml:space="preserve">Gaisa nosūces difuzors, Ø160, cinkots, krāsots skārds </t>
  </si>
  <si>
    <t xml:space="preserve">Droseļvārsts  Ø100 ar plūsmas mērītāju, A spiediena klases, tēŗauda cinkots </t>
  </si>
  <si>
    <t>Droseļvārsts Ø125 ar plūsmas mērītāju, A spiediena klases, tēŗauda cinkots</t>
  </si>
  <si>
    <t xml:space="preserve">Droseļvārsts Ø160 ar plūsmas mērītāju, A spiediena klases, tēŗauda cinkots </t>
  </si>
  <si>
    <t xml:space="preserve">Ugunsdrošības vārsts Ø125, EI-30 </t>
  </si>
  <si>
    <t xml:space="preserve">Ugunsdrošības vārsts Ø160, EI-30 </t>
  </si>
  <si>
    <t xml:space="preserve">Ugunsdrošības vārsts Ø200, EI-30 </t>
  </si>
  <si>
    <t xml:space="preserve">Ugunsdrošības vārsts Ø250, EI-30 </t>
  </si>
  <si>
    <t xml:space="preserve">Ārējā pretlietus reste 1200x600h </t>
  </si>
  <si>
    <r>
      <t>Siltumizolācija akmens vate b=50mm, 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0"/>
        <rFont val="Times New Roman"/>
        <family val="1"/>
      </rPr>
      <t xml:space="preserve">C </t>
    </r>
  </si>
  <si>
    <r>
      <t>m</t>
    </r>
    <r>
      <rPr>
        <i/>
        <vertAlign val="superscript"/>
        <sz val="10"/>
        <rFont val="Times New Roman"/>
        <family val="1"/>
      </rPr>
      <t>2</t>
    </r>
  </si>
  <si>
    <r>
      <t>Kanāla ventilators Ø125,  L=160m3/st, H=14Pa; ar elektrodzinēju n=2415min</t>
    </r>
    <r>
      <rPr>
        <i/>
        <vertAlign val="superscript"/>
        <sz val="10"/>
        <rFont val="Times New Roman"/>
        <family val="1"/>
      </rPr>
      <t>-1</t>
    </r>
    <r>
      <rPr>
        <i/>
        <sz val="10"/>
        <rFont val="Times New Roman"/>
        <family val="1"/>
      </rPr>
      <t xml:space="preserve"> 1~230V, 0,032kW komplektā:</t>
    </r>
  </si>
  <si>
    <t xml:space="preserve">Aksiālais ventilators Ø125  ar elektrodzinēju  20W,  2500 min-1, komplektā ar  autom. pretspiedienu vārstu,  elektronisko taimeru un hidrostatu            </t>
  </si>
  <si>
    <t xml:space="preserve">Aksiālais ventilators Ø125  ar elektrodzinēju  20W,  2500 min-1, komplektā ar  autom. pretspiedienu vārstu,  elektronisko taimeru un hidrostatu </t>
  </si>
  <si>
    <r>
      <t>Virtuves ventilators L=930m3/st, ar elektrodzinēju 140W, 1490 min</t>
    </r>
    <r>
      <rPr>
        <i/>
        <vertAlign val="superscript"/>
        <sz val="10"/>
        <rFont val="Times New Roman"/>
        <family val="1"/>
      </rPr>
      <t>-1</t>
    </r>
    <r>
      <rPr>
        <i/>
        <sz val="10"/>
        <rFont val="Times New Roman"/>
        <family val="1"/>
      </rPr>
      <t xml:space="preserve"> vkomplektā:</t>
    </r>
  </si>
  <si>
    <t xml:space="preserve">Aksiālais ventilators Ø125  ar elektrodzinēju  20W,  2500 min-1, komplektā ar  autom. pretspiedienu vārstu,  elektronisko taimeru un hidrostatu                </t>
  </si>
  <si>
    <r>
      <t>Sienas kanāla ventilators  L=165m3/st, H=12Pa; ar elektrodzinēju n=2415min</t>
    </r>
    <r>
      <rPr>
        <i/>
        <vertAlign val="superscript"/>
        <sz val="10"/>
        <rFont val="Times New Roman"/>
        <family val="1"/>
      </rPr>
      <t>-1</t>
    </r>
    <r>
      <rPr>
        <i/>
        <sz val="10"/>
        <rFont val="Times New Roman"/>
        <family val="1"/>
      </rPr>
      <t xml:space="preserve"> 1~230V, 0,032kW v komplektā:</t>
    </r>
  </si>
  <si>
    <t xml:space="preserve">Aksiālais ventilators Ø125  ar elektrodzinēju  13W,  2500 min-1, komplektā ar  autom. pretspiedienu vārstu,  elektronisko taimeru un hidrostatu              </t>
  </si>
  <si>
    <r>
      <t>Akmens vates cauruļvadu siltumizolācijas čaulas DN25x40mm, siltumvādītspēja λ≤0,034W/mK, ekspl.temp.līdz +120</t>
    </r>
    <r>
      <rPr>
        <i/>
        <vertAlign val="superscript"/>
        <sz val="10"/>
        <rFont val="Times New Roman"/>
        <family val="1"/>
      </rPr>
      <t>o</t>
    </r>
    <r>
      <rPr>
        <i/>
        <sz val="10"/>
        <rFont val="Times New Roman"/>
        <family val="1"/>
      </rPr>
      <t xml:space="preserve">C </t>
    </r>
  </si>
  <si>
    <t xml:space="preserve">Ultraskaņas siltumenerģijas skaitītāja  DN32; Qnom=6,0/h, spriegums 230V, 50Hz </t>
  </si>
  <si>
    <t xml:space="preserve">Cirkulācijas sūknis, G=4,9m3/h, H=4,0m, N=9W...128W, 230V </t>
  </si>
  <si>
    <t xml:space="preserve">Cirkulācijas sūknis, G=0,69m3/h, H=0,8m, N=3W...18W, 230V </t>
  </si>
  <si>
    <t xml:space="preserve">Laika apstākļu kompensators, 220V universāla kontrole </t>
  </si>
  <si>
    <t xml:space="preserve">2 ceļu spiediena balansēts vārsts, DN32, Kvs=16, ar izpildmehānismu AMV435, 220V </t>
  </si>
  <si>
    <t xml:space="preserve">2 ceļu spiediena balansēts vārsts DN15, Kvs=2,5, ar izpildmehānismu AMV10, 220V </t>
  </si>
  <si>
    <r>
      <t>Akmens vates cauruļvadu siltumizolācija čaula DN76x30, 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</si>
  <si>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Akmens vates cauruļvadu siltumizolācija čaula DN35x30,siltumvādītspēja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</si>
  <si>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Akmens vates cauruļvadu siltumizolācija čaula DN28x20,siltumvādītspēja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</si>
  <si>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Akmens vates cauruļvadu siltumizolācija čaula DN22x20,siltumvādītspēja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</si>
  <si>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Veidgabalu siltumizolācijasiltumvādītspēja λ≤0,034W/mK, ekspl.temp.līdz +120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</si>
  <si>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Polietilēna cauruļvadu siltumizolācija DN20x13mm, siltumvādītspēja λ≤0,035W/mK, ekspl.temp.līdz +110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</si>
  <si>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Polietilēna cauruļvadu siltumizolācija DN25x13mm, siltumvādītspēja λ≤0,035W/mK, ekspl.temp.līdz +110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</si>
  <si>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Polietilēna cauruļvadu siltumizolācija, DN32x13mm, siltumvādītspēja λ≤0,035W/mK, ekspl.temp.līdz +110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</si>
  <si>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Polietilēna cauruļvadu siltumizolācija DN40x13mm, siltumvādītspēja λ≤0,035W/mK, ekspl.temp.līdz +110</t>
    </r>
    <r>
      <rPr>
        <i/>
        <vertAlign val="superscript"/>
        <sz val="11"/>
        <rFont val="Times New Roman"/>
        <family val="1"/>
      </rPr>
      <t>o</t>
    </r>
    <r>
      <rPr>
        <i/>
        <sz val="11"/>
        <rFont val="Times New Roman"/>
        <family val="1"/>
      </rPr>
      <t xml:space="preserve">C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</si>
  <si>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240W, darba spiediens 10 bar, C11-600-400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</si>
  <si>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380W, C 11-600-600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</si>
  <si>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>C, 697W, C 21-600-400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</si>
  <si>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506W, C 21-600-500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</si>
  <si>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590W, C 21-600-600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</si>
  <si>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843W, C 21-600-700 </t>
    </r>
  </si>
  <si>
    <t xml:space="preserve">Tērauda radiators ar cauruļvadu sānu pievienojumu, komplektā ar atgaisotāju, korķi un stiprinājuma kronšteiniem pie parametriem 70/50/180C, 1012W, C 21-600-800 </t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</si>
  <si>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1349W, C 21-600-1000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</si>
  <si>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C,1518W, C 22-600-600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</si>
  <si>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>C, 961W, C 22-600-700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</si>
  <si>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1174W, C 22-600-800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</si>
  <si>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1281W, C 22-600-900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</si>
  <si>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1325W, C 22-600-1000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</si>
  <si>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1458 W, C 22-600-1100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</si>
  <si>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1276 W, C 33-600-700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</si>
  <si>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 1640 W, C 33-600-900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</si>
  <si>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1823 W, C 33-600-1000 </t>
    </r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</si>
  <si>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2005 W, C 33-600-1100 </t>
    </r>
  </si>
  <si>
    <t xml:space="preserve">Atgaitas pieslēguma mezgls d15  </t>
  </si>
  <si>
    <t>Radiatora termoregulators  ar termatisko vārstu</t>
  </si>
  <si>
    <t xml:space="preserve">Automātiskais balansēšanas ventilis  DN20 kvs 2.5 </t>
  </si>
  <si>
    <t xml:space="preserve">Automātiskais balansēšanas ventilis DN15 kvs 1.6 </t>
  </si>
  <si>
    <t xml:space="preserve">Automātiskais balansēšanas ventilis DN25 kvs 4 </t>
  </si>
  <si>
    <t xml:space="preserve">Noslēgventilis  DN15 / kvs 1.6 </t>
  </si>
  <si>
    <t>Noslēgventilis  DN20 / kvs 2.5</t>
  </si>
  <si>
    <t xml:space="preserve">Noslēgventilis DN25 / kvs 4 </t>
  </si>
  <si>
    <r>
      <t>Tērauda radiators ar cauruļvadu sānu pievienojumu, komplektā ar atgaisotāju, korķi un stiprinājuma kronšteiniem pie parametriem 70/50/18</t>
    </r>
    <r>
      <rPr>
        <i/>
        <vertAlign val="superscript"/>
        <sz val="11"/>
        <rFont val="Times New Roman"/>
        <family val="1"/>
      </rPr>
      <t>0</t>
    </r>
    <r>
      <rPr>
        <i/>
        <sz val="11"/>
        <rFont val="Times New Roman"/>
        <family val="1"/>
      </rPr>
      <t xml:space="preserve">C, 1181W, C 21-600-900 </t>
    </r>
  </si>
  <si>
    <t>Iepirkums: "Apkures un ventilācijas sistēmas atjaunošana Vestienas muižas ēkā", identifikācijas numurs MNP2017/23_ELFLA</t>
  </si>
  <si>
    <t>Kopsavilkuma aprēķini</t>
  </si>
  <si>
    <r>
      <rPr>
        <b/>
        <sz val="12"/>
        <color indexed="8"/>
        <rFont val="Times New Roman"/>
        <family val="1"/>
      </rPr>
      <t>Būves nosaukums:</t>
    </r>
    <r>
      <rPr>
        <sz val="12"/>
        <color indexed="8"/>
        <rFont val="Times New Roman"/>
        <family val="1"/>
      </rPr>
      <t xml:space="preserve"> Skolas ēkas fasādes renovācija “Vestienas muižā” Vestienas pagastā, Madonas novadā</t>
    </r>
  </si>
  <si>
    <r>
      <t xml:space="preserve">Būvizstrādājumi </t>
    </r>
    <r>
      <rPr>
        <i/>
        <sz val="11"/>
        <color indexed="8"/>
        <rFont val="Times New Roman"/>
        <family val="1"/>
      </rPr>
      <t>(euro)</t>
    </r>
  </si>
  <si>
    <r>
      <t xml:space="preserve">Būves adrese: </t>
    </r>
    <r>
      <rPr>
        <sz val="12"/>
        <color indexed="8"/>
        <rFont val="Times New Roman"/>
        <family val="1"/>
      </rPr>
      <t>"Vestienas muiža", Vestienas pagasts, Madonas novads, LV - 4855</t>
    </r>
  </si>
  <si>
    <t>Tāmes Nr. p.k.</t>
  </si>
  <si>
    <t>būvizstrādājumi (euro)</t>
  </si>
  <si>
    <t>Tiešās izmaksas kopā, t. sk. darba devēja sociālais nodoklis (%)</t>
  </si>
  <si>
    <t>Darbu nosaukums</t>
  </si>
  <si>
    <r>
      <t>Plākšņu siltummainis , 114kW, temperatūra ieejā - prim.kont. 80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C, sek.kont. - 50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C; temperatūra izejā - prim.kont. 60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C, sek.kont. 70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 xml:space="preserve">C; spiediena zudumi - prim.kont.12kPa, sek.kont. 17kPa; spiediena zudumu limits - prim.kont. 20kPa, sek.kont. 20kPa; caurplūde 1,16/1,38 l/sek;  siltumnesējs-ūdens </t>
    </r>
    <r>
      <rPr>
        <i/>
        <sz val="10"/>
        <color indexed="10"/>
        <rFont val="Arial"/>
        <family val="2"/>
      </rPr>
      <t>(Precizēts ar 14.07.2017.sarakstes vēstuli Nr.1)</t>
    </r>
  </si>
  <si>
    <r>
      <t>Plākšņu siltummainis , 16kW, temperatūra ieejā - prim.kont. 80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C, sek.kont. - 50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C; temperatūra izejā - prim.kont. 60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C, sek.kont. 70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 xml:space="preserve">C; spiediena zudumi - prim.kont.15kPa, sek.kont. 9kPa; spiediena zudumu limits - prim.kont. 20kPa, sek.kont. 20kPa; caurplūde 0,19/0,20 l/sek;  siltumnesējs-ūdens  </t>
    </r>
    <r>
      <rPr>
        <i/>
        <sz val="10"/>
        <color indexed="10"/>
        <rFont val="Arial"/>
        <family val="2"/>
      </rPr>
      <t>(Precizēts ar 14.07.2017.sarakstes vēstuli Nr.1)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</si>
</sst>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0.000"/>
    <numFmt numFmtId="167" formatCode="&quot;Jā&quot;;&quot;Jā&quot;;&quot;Nē&quot;"/>
    <numFmt numFmtId="168" formatCode="&quot;Patiess&quot;;&quot;Patiess&quot;;&quot;Aplams&quot;"/>
    <numFmt numFmtId="169" formatCode="&quot;Ieslēgts&quot;;&quot;Ieslēgts&quot;;&quot;Izslēgts&quot;"/>
    <numFmt numFmtId="170" formatCode="[$€-2]\ #\ ##,000_);[Red]\([$€-2]\ #\ ##,0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i/>
      <vertAlign val="subscript"/>
      <sz val="11"/>
      <name val="Times New Roman"/>
      <family val="1"/>
    </font>
    <font>
      <i/>
      <vertAlign val="superscript"/>
      <sz val="11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u val="single"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70" fillId="34" borderId="1" applyNumberFormat="0" applyAlignment="0" applyProtection="0"/>
    <xf numFmtId="0" fontId="13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14" fillId="35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6" borderId="1" applyNumberFormat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4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43" borderId="0" applyNumberFormat="0" applyBorder="0" applyAlignment="0" applyProtection="0"/>
    <xf numFmtId="0" fontId="20" fillId="0" borderId="8" applyNumberFormat="0" applyFill="0" applyAlignment="0" applyProtection="0"/>
    <xf numFmtId="0" fontId="78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9" fillId="45" borderId="9" applyNumberFormat="0" applyFont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0" fillId="0" borderId="0" applyNumberFormat="0" applyFill="0" applyBorder="0" applyAlignment="0" applyProtection="0"/>
    <xf numFmtId="0" fontId="81" fillId="46" borderId="10" applyNumberFormat="0" applyAlignment="0" applyProtection="0"/>
    <xf numFmtId="0" fontId="0" fillId="47" borderId="11" applyNumberFormat="0" applyFont="0" applyAlignment="0" applyProtection="0"/>
    <xf numFmtId="9" fontId="0" fillId="0" borderId="0" applyFont="0" applyFill="0" applyBorder="0" applyAlignment="0" applyProtection="0"/>
    <xf numFmtId="0" fontId="82" fillId="0" borderId="12" applyNumberFormat="0" applyFill="0" applyAlignment="0" applyProtection="0"/>
    <xf numFmtId="0" fontId="83" fillId="4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13" applyNumberFormat="0" applyFill="0" applyAlignment="0" applyProtection="0"/>
    <xf numFmtId="0" fontId="85" fillId="0" borderId="14" applyNumberFormat="0" applyFill="0" applyAlignment="0" applyProtection="0"/>
    <xf numFmtId="0" fontId="86" fillId="0" borderId="15" applyNumberFormat="0" applyFill="0" applyAlignment="0" applyProtection="0"/>
    <xf numFmtId="0" fontId="8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7" fillId="0" borderId="16" xfId="0" applyFont="1" applyBorder="1" applyAlignment="1">
      <alignment horizontal="center"/>
    </xf>
    <xf numFmtId="0" fontId="90" fillId="0" borderId="16" xfId="0" applyFont="1" applyBorder="1" applyAlignment="1">
      <alignment/>
    </xf>
    <xf numFmtId="0" fontId="90" fillId="0" borderId="0" xfId="0" applyFont="1" applyAlignment="1">
      <alignment/>
    </xf>
    <xf numFmtId="0" fontId="0" fillId="0" borderId="0" xfId="0" applyAlignment="1">
      <alignment vertical="top" wrapText="1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91" fillId="0" borderId="0" xfId="0" applyFont="1" applyAlignment="1">
      <alignment horizontal="center"/>
    </xf>
    <xf numFmtId="0" fontId="89" fillId="0" borderId="16" xfId="0" applyFont="1" applyBorder="1" applyAlignment="1">
      <alignment horizontal="center" vertical="center" textRotation="90" wrapText="1"/>
    </xf>
    <xf numFmtId="0" fontId="87" fillId="0" borderId="16" xfId="0" applyFont="1" applyBorder="1" applyAlignment="1">
      <alignment/>
    </xf>
    <xf numFmtId="0" fontId="0" fillId="0" borderId="0" xfId="0" applyBorder="1" applyAlignment="1">
      <alignment/>
    </xf>
    <xf numFmtId="0" fontId="90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" fontId="8" fillId="0" borderId="0" xfId="80" applyNumberFormat="1" applyFont="1" applyFill="1" applyBorder="1" applyAlignment="1">
      <alignment horizontal="center" vertical="center"/>
      <protection/>
    </xf>
    <xf numFmtId="0" fontId="87" fillId="0" borderId="0" xfId="0" applyFont="1" applyAlignment="1">
      <alignment vertical="top" wrapText="1"/>
    </xf>
    <xf numFmtId="0" fontId="8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92" fillId="0" borderId="0" xfId="0" applyFont="1" applyAlignment="1">
      <alignment/>
    </xf>
    <xf numFmtId="0" fontId="87" fillId="0" borderId="0" xfId="0" applyFont="1" applyBorder="1" applyAlignment="1">
      <alignment vertical="top" wrapText="1"/>
    </xf>
    <xf numFmtId="0" fontId="87" fillId="0" borderId="0" xfId="0" applyFont="1" applyAlignment="1">
      <alignment/>
    </xf>
    <xf numFmtId="0" fontId="8" fillId="0" borderId="0" xfId="84" applyFont="1" applyFill="1" applyAlignment="1">
      <alignment horizontal="left" vertical="center" wrapText="1"/>
      <protection/>
    </xf>
    <xf numFmtId="0" fontId="7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/>
    </xf>
    <xf numFmtId="0" fontId="87" fillId="0" borderId="17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9" fillId="0" borderId="0" xfId="89" applyFont="1" applyFill="1">
      <alignment/>
      <protection/>
    </xf>
    <xf numFmtId="0" fontId="11" fillId="0" borderId="0" xfId="0" applyFont="1" applyFill="1" applyBorder="1" applyAlignment="1">
      <alignment/>
    </xf>
    <xf numFmtId="0" fontId="11" fillId="0" borderId="0" xfId="89" applyFont="1" applyFill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89" applyFont="1" applyFill="1">
      <alignment/>
      <protection/>
    </xf>
    <xf numFmtId="0" fontId="9" fillId="0" borderId="18" xfId="89" applyFont="1" applyFill="1" applyBorder="1" applyAlignment="1">
      <alignment horizontal="center"/>
      <protection/>
    </xf>
    <xf numFmtId="0" fontId="9" fillId="0" borderId="18" xfId="89" applyFont="1" applyFill="1" applyBorder="1">
      <alignment/>
      <protection/>
    </xf>
    <xf numFmtId="0" fontId="90" fillId="0" borderId="0" xfId="0" applyFont="1" applyBorder="1" applyAlignment="1">
      <alignment/>
    </xf>
    <xf numFmtId="0" fontId="93" fillId="0" borderId="18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87" fillId="0" borderId="17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3" fillId="0" borderId="18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/>
    </xf>
    <xf numFmtId="0" fontId="23" fillId="0" borderId="16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49" borderId="16" xfId="0" applyFont="1" applyFill="1" applyBorder="1" applyAlignment="1">
      <alignment horizontal="center" vertical="center"/>
    </xf>
    <xf numFmtId="0" fontId="23" fillId="49" borderId="16" xfId="0" applyFont="1" applyFill="1" applyBorder="1" applyAlignment="1">
      <alignment horizontal="center" vertical="top"/>
    </xf>
    <xf numFmtId="0" fontId="87" fillId="0" borderId="0" xfId="0" applyFont="1" applyAlignment="1">
      <alignment horizontal="left"/>
    </xf>
    <xf numFmtId="0" fontId="94" fillId="0" borderId="0" xfId="0" applyFont="1" applyAlignment="1">
      <alignment wrapText="1"/>
    </xf>
    <xf numFmtId="4" fontId="87" fillId="0" borderId="16" xfId="0" applyNumberFormat="1" applyFont="1" applyBorder="1" applyAlignment="1">
      <alignment/>
    </xf>
    <xf numFmtId="4" fontId="87" fillId="0" borderId="16" xfId="0" applyNumberFormat="1" applyFont="1" applyBorder="1" applyAlignment="1">
      <alignment horizontal="center"/>
    </xf>
    <xf numFmtId="4" fontId="87" fillId="49" borderId="16" xfId="0" applyNumberFormat="1" applyFont="1" applyFill="1" applyBorder="1" applyAlignment="1">
      <alignment/>
    </xf>
    <xf numFmtId="4" fontId="87" fillId="49" borderId="16" xfId="0" applyNumberFormat="1" applyFont="1" applyFill="1" applyBorder="1" applyAlignment="1">
      <alignment horizontal="center"/>
    </xf>
    <xf numFmtId="4" fontId="24" fillId="0" borderId="16" xfId="90" applyNumberFormat="1" applyFont="1" applyFill="1" applyBorder="1" applyAlignment="1">
      <alignment horizontal="center" vertical="center"/>
      <protection/>
    </xf>
    <xf numFmtId="4" fontId="9" fillId="0" borderId="16" xfId="90" applyNumberFormat="1" applyFont="1" applyFill="1" applyBorder="1" applyAlignment="1">
      <alignment horizontal="center" vertical="center"/>
      <protection/>
    </xf>
    <xf numFmtId="4" fontId="9" fillId="0" borderId="16" xfId="73" applyNumberFormat="1" applyFont="1" applyFill="1" applyBorder="1" applyAlignment="1">
      <alignment horizontal="center" vertical="center"/>
    </xf>
    <xf numFmtId="4" fontId="9" fillId="0" borderId="16" xfId="73" applyNumberFormat="1" applyFont="1" applyFill="1" applyBorder="1" applyAlignment="1">
      <alignment horizontal="center" vertical="center" wrapText="1"/>
    </xf>
    <xf numFmtId="4" fontId="22" fillId="0" borderId="16" xfId="73" applyNumberFormat="1" applyFont="1" applyFill="1" applyBorder="1" applyAlignment="1">
      <alignment horizontal="center" vertical="center" wrapText="1"/>
    </xf>
    <xf numFmtId="4" fontId="21" fillId="0" borderId="16" xfId="73" applyNumberFormat="1" applyFont="1" applyFill="1" applyBorder="1" applyAlignment="1">
      <alignment horizontal="center" vertical="center"/>
    </xf>
    <xf numFmtId="4" fontId="9" fillId="0" borderId="16" xfId="73" applyNumberFormat="1" applyFont="1" applyBorder="1" applyAlignment="1">
      <alignment horizontal="center" vertical="center"/>
    </xf>
    <xf numFmtId="4" fontId="22" fillId="0" borderId="16" xfId="73" applyNumberFormat="1" applyFont="1" applyFill="1" applyBorder="1" applyAlignment="1">
      <alignment horizontal="center" vertical="center"/>
    </xf>
    <xf numFmtId="4" fontId="24" fillId="0" borderId="16" xfId="90" applyNumberFormat="1" applyFont="1" applyFill="1" applyBorder="1" applyAlignment="1">
      <alignment vertical="center"/>
      <protection/>
    </xf>
    <xf numFmtId="4" fontId="9" fillId="0" borderId="16" xfId="90" applyNumberFormat="1" applyFont="1" applyFill="1" applyBorder="1" applyAlignment="1">
      <alignment horizontal="right" vertical="center"/>
      <protection/>
    </xf>
    <xf numFmtId="4" fontId="9" fillId="0" borderId="16" xfId="73" applyNumberFormat="1" applyFont="1" applyFill="1" applyBorder="1" applyAlignment="1">
      <alignment horizontal="right" vertical="center"/>
    </xf>
    <xf numFmtId="4" fontId="9" fillId="0" borderId="16" xfId="73" applyNumberFormat="1" applyFont="1" applyFill="1" applyBorder="1" applyAlignment="1">
      <alignment vertical="center" wrapText="1"/>
    </xf>
    <xf numFmtId="4" fontId="22" fillId="0" borderId="16" xfId="73" applyNumberFormat="1" applyFont="1" applyFill="1" applyBorder="1" applyAlignment="1">
      <alignment vertical="center" wrapText="1"/>
    </xf>
    <xf numFmtId="4" fontId="21" fillId="0" borderId="16" xfId="73" applyNumberFormat="1" applyFont="1" applyFill="1" applyBorder="1" applyAlignment="1">
      <alignment vertical="center"/>
    </xf>
    <xf numFmtId="4" fontId="9" fillId="0" borderId="16" xfId="73" applyNumberFormat="1" applyFont="1" applyBorder="1" applyAlignment="1">
      <alignment vertical="center"/>
    </xf>
    <xf numFmtId="4" fontId="22" fillId="0" borderId="16" xfId="73" applyNumberFormat="1" applyFont="1" applyFill="1" applyBorder="1" applyAlignment="1">
      <alignment vertical="center"/>
    </xf>
    <xf numFmtId="4" fontId="88" fillId="49" borderId="16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 vertical="center" wrapText="1"/>
    </xf>
    <xf numFmtId="4" fontId="88" fillId="0" borderId="16" xfId="0" applyNumberFormat="1" applyFont="1" applyBorder="1" applyAlignment="1">
      <alignment horizontal="center" vertical="center" wrapText="1"/>
    </xf>
    <xf numFmtId="4" fontId="87" fillId="0" borderId="16" xfId="0" applyNumberFormat="1" applyFont="1" applyBorder="1" applyAlignment="1">
      <alignment/>
    </xf>
    <xf numFmtId="4" fontId="87" fillId="0" borderId="0" xfId="0" applyNumberFormat="1" applyFont="1" applyBorder="1" applyAlignment="1">
      <alignment/>
    </xf>
    <xf numFmtId="4" fontId="87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7" fillId="0" borderId="16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26" fillId="0" borderId="16" xfId="78" applyFont="1" applyFill="1" applyBorder="1" applyAlignment="1">
      <alignment horizontal="right" vertical="center" wrapText="1"/>
      <protection/>
    </xf>
    <xf numFmtId="0" fontId="26" fillId="0" borderId="16" xfId="78" applyFont="1" applyFill="1" applyBorder="1" applyAlignment="1">
      <alignment horizontal="center" vertical="center" wrapText="1"/>
      <protection/>
    </xf>
    <xf numFmtId="0" fontId="28" fillId="0" borderId="16" xfId="78" applyFont="1" applyFill="1" applyBorder="1" applyAlignment="1">
      <alignment horizontal="right" vertical="center" wrapText="1"/>
      <protection/>
    </xf>
    <xf numFmtId="0" fontId="95" fillId="0" borderId="0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95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top"/>
    </xf>
    <xf numFmtId="16" fontId="11" fillId="0" borderId="16" xfId="0" applyNumberFormat="1" applyFont="1" applyBorder="1" applyAlignment="1">
      <alignment horizontal="center" vertical="top"/>
    </xf>
    <xf numFmtId="0" fontId="11" fillId="49" borderId="16" xfId="0" applyFont="1" applyFill="1" applyBorder="1" applyAlignment="1">
      <alignment horizontal="center" vertical="top"/>
    </xf>
    <xf numFmtId="16" fontId="11" fillId="49" borderId="16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95" fillId="0" borderId="0" xfId="0" applyFont="1" applyFill="1" applyAlignment="1">
      <alignment horizontal="center"/>
    </xf>
    <xf numFmtId="0" fontId="95" fillId="0" borderId="0" xfId="0" applyFont="1" applyFill="1" applyAlignment="1">
      <alignment horizontal="left"/>
    </xf>
    <xf numFmtId="0" fontId="11" fillId="0" borderId="19" xfId="0" applyFont="1" applyBorder="1" applyAlignment="1">
      <alignment horizontal="center" vertical="top"/>
    </xf>
    <xf numFmtId="0" fontId="95" fillId="49" borderId="0" xfId="0" applyFont="1" applyFill="1" applyBorder="1" applyAlignment="1">
      <alignment horizontal="center" vertical="center"/>
    </xf>
    <xf numFmtId="0" fontId="95" fillId="49" borderId="0" xfId="0" applyFont="1" applyFill="1" applyAlignment="1">
      <alignment horizontal="center" vertical="center"/>
    </xf>
    <xf numFmtId="0" fontId="95" fillId="49" borderId="17" xfId="0" applyFont="1" applyFill="1" applyBorder="1" applyAlignment="1">
      <alignment horizontal="center" vertical="center"/>
    </xf>
    <xf numFmtId="0" fontId="27" fillId="49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2" fontId="26" fillId="0" borderId="16" xfId="78" applyNumberFormat="1" applyFont="1" applyFill="1" applyBorder="1" applyAlignment="1">
      <alignment horizontal="center" vertical="center" wrapText="1"/>
      <protection/>
    </xf>
    <xf numFmtId="17" fontId="11" fillId="0" borderId="16" xfId="0" applyNumberFormat="1" applyFont="1" applyBorder="1" applyAlignment="1">
      <alignment horizontal="center" vertical="top"/>
    </xf>
    <xf numFmtId="2" fontId="30" fillId="0" borderId="16" xfId="0" applyNumberFormat="1" applyFont="1" applyFill="1" applyBorder="1" applyAlignment="1">
      <alignment horizontal="center" vertical="center" wrapText="1"/>
    </xf>
    <xf numFmtId="17" fontId="11" fillId="49" borderId="16" xfId="0" applyNumberFormat="1" applyFont="1" applyFill="1" applyBorder="1" applyAlignment="1">
      <alignment horizontal="center" vertical="top"/>
    </xf>
    <xf numFmtId="43" fontId="26" fillId="0" borderId="16" xfId="71" applyFont="1" applyFill="1" applyBorder="1" applyAlignment="1">
      <alignment horizontal="right" vertical="center" wrapText="1"/>
    </xf>
    <xf numFmtId="43" fontId="26" fillId="0" borderId="16" xfId="71" applyFont="1" applyFill="1" applyBorder="1" applyAlignment="1">
      <alignment horizontal="center" vertical="center" wrapText="1"/>
    </xf>
    <xf numFmtId="2" fontId="26" fillId="0" borderId="16" xfId="71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/>
    </xf>
    <xf numFmtId="0" fontId="30" fillId="0" borderId="16" xfId="0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0" fontId="28" fillId="49" borderId="16" xfId="78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top" wrapText="1"/>
    </xf>
    <xf numFmtId="0" fontId="87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4" fontId="96" fillId="0" borderId="16" xfId="0" applyNumberFormat="1" applyFont="1" applyBorder="1" applyAlignment="1">
      <alignment horizontal="right"/>
    </xf>
    <xf numFmtId="0" fontId="96" fillId="0" borderId="0" xfId="0" applyFont="1" applyAlignment="1">
      <alignment horizontal="right"/>
    </xf>
    <xf numFmtId="0" fontId="26" fillId="0" borderId="16" xfId="0" applyFont="1" applyFill="1" applyBorder="1" applyAlignment="1">
      <alignment horizontal="right" vertical="center" wrapText="1"/>
    </xf>
    <xf numFmtId="17" fontId="23" fillId="0" borderId="16" xfId="0" applyNumberFormat="1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28" fillId="0" borderId="16" xfId="0" applyFont="1" applyFill="1" applyBorder="1" applyAlignment="1">
      <alignment horizontal="center" vertical="center" wrapText="1"/>
    </xf>
    <xf numFmtId="4" fontId="88" fillId="0" borderId="16" xfId="0" applyNumberFormat="1" applyFont="1" applyBorder="1" applyAlignment="1">
      <alignment horizontal="center" vertical="center"/>
    </xf>
    <xf numFmtId="0" fontId="28" fillId="0" borderId="16" xfId="78" applyFont="1" applyFill="1" applyBorder="1" applyAlignment="1">
      <alignment horizontal="center" vertical="center" wrapText="1"/>
      <protection/>
    </xf>
    <xf numFmtId="1" fontId="26" fillId="0" borderId="16" xfId="0" applyNumberFormat="1" applyFont="1" applyFill="1" applyBorder="1" applyAlignment="1">
      <alignment horizontal="center" vertical="center" wrapText="1"/>
    </xf>
    <xf numFmtId="0" fontId="97" fillId="49" borderId="16" xfId="0" applyFont="1" applyFill="1" applyBorder="1" applyAlignment="1">
      <alignment horizontal="center" vertical="center" textRotation="90"/>
    </xf>
    <xf numFmtId="2" fontId="97" fillId="49" borderId="16" xfId="0" applyNumberFormat="1" applyFont="1" applyFill="1" applyBorder="1" applyAlignment="1">
      <alignment horizontal="center" vertical="center" textRotation="90"/>
    </xf>
    <xf numFmtId="2" fontId="28" fillId="0" borderId="16" xfId="78" applyNumberFormat="1" applyFont="1" applyFill="1" applyBorder="1" applyAlignment="1">
      <alignment horizontal="center" vertical="center" wrapText="1"/>
      <protection/>
    </xf>
    <xf numFmtId="0" fontId="34" fillId="0" borderId="16" xfId="78" applyFont="1" applyFill="1" applyBorder="1" applyAlignment="1">
      <alignment horizontal="center" vertical="center" wrapText="1"/>
      <protection/>
    </xf>
    <xf numFmtId="2" fontId="34" fillId="0" borderId="16" xfId="78" applyNumberFormat="1" applyFont="1" applyFill="1" applyBorder="1" applyAlignment="1">
      <alignment horizontal="center" vertical="center" wrapText="1"/>
      <protection/>
    </xf>
    <xf numFmtId="2" fontId="33" fillId="0" borderId="16" xfId="0" applyNumberFormat="1" applyFont="1" applyFill="1" applyBorder="1" applyAlignment="1">
      <alignment horizontal="center" vertical="center" wrapText="1"/>
    </xf>
    <xf numFmtId="0" fontId="28" fillId="0" borderId="16" xfId="82" applyFont="1" applyFill="1" applyBorder="1" applyAlignment="1">
      <alignment horizontal="center" vertical="center"/>
      <protection/>
    </xf>
    <xf numFmtId="2" fontId="28" fillId="0" borderId="16" xfId="78" applyNumberFormat="1" applyFont="1" applyFill="1" applyBorder="1" applyAlignment="1">
      <alignment horizontal="center" vertical="center"/>
      <protection/>
    </xf>
    <xf numFmtId="0" fontId="28" fillId="0" borderId="16" xfId="78" applyFont="1" applyFill="1" applyBorder="1" applyAlignment="1">
      <alignment horizontal="center" vertical="center"/>
      <protection/>
    </xf>
    <xf numFmtId="0" fontId="34" fillId="0" borderId="16" xfId="82" applyFont="1" applyFill="1" applyBorder="1" applyAlignment="1">
      <alignment horizontal="center" vertical="center"/>
      <protection/>
    </xf>
    <xf numFmtId="0" fontId="34" fillId="0" borderId="16" xfId="7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6" xfId="78" applyFont="1" applyFill="1" applyBorder="1" applyAlignment="1">
      <alignment horizontal="right" vertical="center" wrapText="1"/>
      <protection/>
    </xf>
    <xf numFmtId="0" fontId="24" fillId="0" borderId="16" xfId="78" applyFont="1" applyFill="1" applyBorder="1" applyAlignment="1">
      <alignment horizontal="center" vertical="center" wrapText="1"/>
      <protection/>
    </xf>
    <xf numFmtId="0" fontId="25" fillId="0" borderId="16" xfId="78" applyFont="1" applyFill="1" applyBorder="1" applyAlignment="1">
      <alignment horizontal="center" vertical="center" wrapText="1"/>
      <protection/>
    </xf>
    <xf numFmtId="2" fontId="24" fillId="0" borderId="16" xfId="78" applyNumberFormat="1" applyFont="1" applyFill="1" applyBorder="1" applyAlignment="1">
      <alignment horizontal="center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right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3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" fontId="23" fillId="0" borderId="16" xfId="0" applyNumberFormat="1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right" vertical="center"/>
    </xf>
    <xf numFmtId="4" fontId="88" fillId="0" borderId="16" xfId="0" applyNumberFormat="1" applyFont="1" applyBorder="1" applyAlignment="1">
      <alignment horizontal="right" vertical="center"/>
    </xf>
    <xf numFmtId="0" fontId="98" fillId="0" borderId="0" xfId="0" applyFont="1" applyBorder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35" fillId="0" borderId="16" xfId="0" applyFont="1" applyFill="1" applyBorder="1" applyAlignment="1">
      <alignment horizontal="right" vertical="center" wrapText="1"/>
    </xf>
    <xf numFmtId="0" fontId="35" fillId="0" borderId="16" xfId="78" applyFont="1" applyFill="1" applyBorder="1" applyAlignment="1">
      <alignment horizontal="right" vertical="center" wrapText="1"/>
      <protection/>
    </xf>
    <xf numFmtId="0" fontId="36" fillId="0" borderId="16" xfId="0" applyFont="1" applyFill="1" applyBorder="1" applyAlignment="1">
      <alignment horizontal="right" vertical="center" wrapText="1"/>
    </xf>
    <xf numFmtId="0" fontId="37" fillId="0" borderId="0" xfId="80" applyFont="1" applyFill="1" applyBorder="1" applyAlignment="1">
      <alignment wrapText="1"/>
      <protection/>
    </xf>
    <xf numFmtId="0" fontId="37" fillId="0" borderId="0" xfId="0" applyFont="1" applyFill="1" applyAlignment="1">
      <alignment horizontal="center"/>
    </xf>
    <xf numFmtId="0" fontId="37" fillId="0" borderId="0" xfId="84" applyFont="1" applyFill="1" applyAlignment="1">
      <alignment horizontal="left" vertical="center" wrapText="1"/>
      <protection/>
    </xf>
    <xf numFmtId="0" fontId="38" fillId="0" borderId="17" xfId="0" applyFont="1" applyFill="1" applyBorder="1" applyAlignment="1">
      <alignment vertical="center" wrapText="1"/>
    </xf>
    <xf numFmtId="0" fontId="100" fillId="0" borderId="18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8" fillId="0" borderId="0" xfId="84" applyFont="1" applyFill="1" applyAlignment="1">
      <alignment horizontal="center" vertical="center" wrapText="1"/>
      <protection/>
    </xf>
    <xf numFmtId="0" fontId="0" fillId="0" borderId="0" xfId="0" applyFont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1" fillId="0" borderId="16" xfId="0" applyFont="1" applyFill="1" applyBorder="1" applyAlignment="1">
      <alignment horizontal="right" vertical="center" wrapText="1"/>
    </xf>
    <xf numFmtId="16" fontId="23" fillId="0" borderId="16" xfId="0" applyNumberFormat="1" applyFont="1" applyBorder="1" applyAlignment="1">
      <alignment horizontal="center" vertical="top"/>
    </xf>
    <xf numFmtId="16" fontId="11" fillId="0" borderId="20" xfId="0" applyNumberFormat="1" applyFont="1" applyBorder="1" applyAlignment="1">
      <alignment horizontal="center" vertical="top"/>
    </xf>
    <xf numFmtId="0" fontId="35" fillId="0" borderId="16" xfId="79" applyFont="1" applyFill="1" applyBorder="1" applyAlignment="1">
      <alignment horizontal="right" vertical="center" wrapText="1"/>
      <protection/>
    </xf>
    <xf numFmtId="0" fontId="24" fillId="0" borderId="16" xfId="80" applyFont="1" applyFill="1" applyBorder="1" applyAlignment="1">
      <alignment horizontal="center" vertical="center"/>
      <protection/>
    </xf>
    <xf numFmtId="2" fontId="24" fillId="0" borderId="16" xfId="0" applyNumberFormat="1" applyFont="1" applyFill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2" fontId="36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2" fontId="35" fillId="0" borderId="16" xfId="0" applyNumberFormat="1" applyFont="1" applyFill="1" applyBorder="1" applyAlignment="1">
      <alignment horizontal="center" vertical="center"/>
    </xf>
    <xf numFmtId="0" fontId="23" fillId="50" borderId="16" xfId="0" applyFont="1" applyFill="1" applyBorder="1" applyAlignment="1">
      <alignment horizontal="center" vertical="center" wrapText="1"/>
    </xf>
    <xf numFmtId="0" fontId="35" fillId="0" borderId="16" xfId="82" applyFont="1" applyFill="1" applyBorder="1" applyAlignment="1">
      <alignment horizontal="right" vertical="center" wrapText="1"/>
      <protection/>
    </xf>
    <xf numFmtId="0" fontId="25" fillId="0" borderId="16" xfId="82" applyFont="1" applyFill="1" applyBorder="1" applyAlignment="1">
      <alignment horizontal="center" vertical="center"/>
      <protection/>
    </xf>
    <xf numFmtId="2" fontId="25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2" fontId="24" fillId="50" borderId="16" xfId="0" applyNumberFormat="1" applyFont="1" applyFill="1" applyBorder="1" applyAlignment="1">
      <alignment horizontal="center" vertical="center" wrapText="1"/>
    </xf>
    <xf numFmtId="0" fontId="32" fillId="50" borderId="16" xfId="0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0" fontId="25" fillId="0" borderId="16" xfId="80" applyFont="1" applyFill="1" applyBorder="1" applyAlignment="1">
      <alignment horizontal="center" vertical="center"/>
      <protection/>
    </xf>
    <xf numFmtId="0" fontId="24" fillId="0" borderId="16" xfId="79" applyFont="1" applyFill="1" applyBorder="1" applyAlignment="1">
      <alignment horizontal="righ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3" fillId="0" borderId="16" xfId="78" applyFont="1" applyFill="1" applyBorder="1" applyAlignment="1">
      <alignment horizontal="center" vertical="center"/>
      <protection/>
    </xf>
    <xf numFmtId="2" fontId="2" fillId="50" borderId="16" xfId="0" applyNumberFormat="1" applyFont="1" applyFill="1" applyBorder="1" applyAlignment="1">
      <alignment horizontal="center" vertical="center" wrapText="1"/>
    </xf>
    <xf numFmtId="2" fontId="24" fillId="0" borderId="16" xfId="79" applyNumberFormat="1" applyFont="1" applyFill="1" applyBorder="1" applyAlignment="1">
      <alignment horizontal="center" vertical="center"/>
      <protection/>
    </xf>
    <xf numFmtId="0" fontId="35" fillId="0" borderId="16" xfId="0" applyFont="1" applyFill="1" applyBorder="1" applyAlignment="1">
      <alignment horizontal="center" vertical="center" wrapText="1"/>
    </xf>
    <xf numFmtId="164" fontId="35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right" vertical="center"/>
    </xf>
    <xf numFmtId="2" fontId="35" fillId="0" borderId="16" xfId="0" applyNumberFormat="1" applyFont="1" applyFill="1" applyBorder="1" applyAlignment="1">
      <alignment horizontal="center" vertical="center" wrapText="1"/>
    </xf>
    <xf numFmtId="4" fontId="102" fillId="0" borderId="16" xfId="0" applyNumberFormat="1" applyFont="1" applyBorder="1" applyAlignment="1">
      <alignment horizontal="center" vertical="center"/>
    </xf>
    <xf numFmtId="0" fontId="28" fillId="49" borderId="16" xfId="0" applyFont="1" applyFill="1" applyBorder="1" applyAlignment="1">
      <alignment horizontal="center" vertical="center" textRotation="90"/>
    </xf>
    <xf numFmtId="2" fontId="28" fillId="49" borderId="16" xfId="0" applyNumberFormat="1" applyFont="1" applyFill="1" applyBorder="1" applyAlignment="1">
      <alignment horizontal="center" vertical="center" textRotation="90"/>
    </xf>
    <xf numFmtId="0" fontId="24" fillId="50" borderId="16" xfId="0" applyFont="1" applyFill="1" applyBorder="1" applyAlignment="1">
      <alignment horizontal="center" vertical="center" wrapText="1"/>
    </xf>
    <xf numFmtId="0" fontId="24" fillId="0" borderId="16" xfId="82" applyFont="1" applyFill="1" applyBorder="1" applyAlignment="1">
      <alignment horizontal="right" vertical="center" wrapText="1"/>
      <protection/>
    </xf>
    <xf numFmtId="0" fontId="23" fillId="0" borderId="16" xfId="0" applyFont="1" applyFill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right" vertic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right"/>
    </xf>
    <xf numFmtId="0" fontId="87" fillId="0" borderId="0" xfId="0" applyFont="1" applyAlignment="1">
      <alignment horizontal="left"/>
    </xf>
    <xf numFmtId="0" fontId="87" fillId="0" borderId="0" xfId="0" applyFont="1" applyFill="1" applyAlignment="1">
      <alignment horizontal="left"/>
    </xf>
    <xf numFmtId="0" fontId="91" fillId="0" borderId="0" xfId="0" applyFont="1" applyAlignment="1">
      <alignment vertical="center"/>
    </xf>
    <xf numFmtId="4" fontId="89" fillId="0" borderId="16" xfId="0" applyNumberFormat="1" applyFont="1" applyBorder="1" applyAlignment="1">
      <alignment vertical="top" wrapText="1"/>
    </xf>
    <xf numFmtId="4" fontId="76" fillId="0" borderId="16" xfId="0" applyNumberFormat="1" applyFont="1" applyBorder="1" applyAlignment="1">
      <alignment vertical="top" wrapText="1"/>
    </xf>
    <xf numFmtId="4" fontId="88" fillId="0" borderId="16" xfId="0" applyNumberFormat="1" applyFont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0" fontId="88" fillId="0" borderId="0" xfId="0" applyFont="1" applyAlignment="1">
      <alignment horizontal="left"/>
    </xf>
    <xf numFmtId="0" fontId="37" fillId="0" borderId="0" xfId="0" applyFont="1" applyFill="1" applyAlignment="1">
      <alignment horizontal="center" vertical="center"/>
    </xf>
    <xf numFmtId="4" fontId="89" fillId="0" borderId="16" xfId="0" applyNumberFormat="1" applyFont="1" applyBorder="1" applyAlignment="1">
      <alignment horizontal="center" vertical="center" textRotation="90" wrapText="1"/>
    </xf>
    <xf numFmtId="4" fontId="0" fillId="0" borderId="0" xfId="0" applyNumberFormat="1" applyAlignment="1">
      <alignment/>
    </xf>
    <xf numFmtId="4" fontId="87" fillId="0" borderId="0" xfId="0" applyNumberFormat="1" applyFont="1" applyAlignment="1">
      <alignment/>
    </xf>
    <xf numFmtId="4" fontId="96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87" fillId="0" borderId="0" xfId="0" applyNumberFormat="1" applyFont="1" applyAlignment="1">
      <alignment horizontal="center"/>
    </xf>
    <xf numFmtId="4" fontId="87" fillId="0" borderId="0" xfId="0" applyNumberFormat="1" applyFont="1" applyAlignment="1">
      <alignment horizontal="left"/>
    </xf>
    <xf numFmtId="4" fontId="87" fillId="0" borderId="0" xfId="0" applyNumberFormat="1" applyFont="1" applyBorder="1" applyAlignment="1">
      <alignment horizontal="left"/>
    </xf>
    <xf numFmtId="4" fontId="9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90" fillId="0" borderId="0" xfId="0" applyNumberFormat="1" applyFont="1" applyAlignment="1">
      <alignment/>
    </xf>
    <xf numFmtId="4" fontId="90" fillId="0" borderId="0" xfId="0" applyNumberFormat="1" applyFont="1" applyAlignment="1">
      <alignment horizontal="center"/>
    </xf>
    <xf numFmtId="4" fontId="88" fillId="0" borderId="0" xfId="0" applyNumberFormat="1" applyFont="1" applyAlignment="1">
      <alignment horizontal="center"/>
    </xf>
    <xf numFmtId="4" fontId="87" fillId="0" borderId="16" xfId="0" applyNumberFormat="1" applyFont="1" applyBorder="1" applyAlignment="1">
      <alignment horizontal="center" vertical="center"/>
    </xf>
    <xf numFmtId="4" fontId="87" fillId="0" borderId="17" xfId="0" applyNumberFormat="1" applyFont="1" applyFill="1" applyBorder="1" applyAlignment="1">
      <alignment/>
    </xf>
    <xf numFmtId="4" fontId="7" fillId="0" borderId="0" xfId="0" applyNumberFormat="1" applyFont="1" applyFill="1" applyAlignment="1">
      <alignment vertical="center" wrapText="1"/>
    </xf>
    <xf numFmtId="4" fontId="88" fillId="0" borderId="0" xfId="0" applyNumberFormat="1" applyFont="1" applyAlignment="1">
      <alignment horizontal="right"/>
    </xf>
    <xf numFmtId="4" fontId="7" fillId="0" borderId="17" xfId="0" applyNumberFormat="1" applyFont="1" applyFill="1" applyBorder="1" applyAlignment="1">
      <alignment vertical="center" wrapText="1"/>
    </xf>
    <xf numFmtId="4" fontId="87" fillId="0" borderId="0" xfId="0" applyNumberFormat="1" applyFont="1" applyFill="1" applyAlignment="1">
      <alignment/>
    </xf>
    <xf numFmtId="4" fontId="87" fillId="0" borderId="16" xfId="0" applyNumberFormat="1" applyFont="1" applyBorder="1" applyAlignment="1">
      <alignment horizontal="right" vertical="center"/>
    </xf>
    <xf numFmtId="0" fontId="94" fillId="0" borderId="16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03" fillId="0" borderId="0" xfId="0" applyFont="1" applyAlignment="1">
      <alignment horizontal="center"/>
    </xf>
    <xf numFmtId="0" fontId="91" fillId="0" borderId="0" xfId="0" applyFont="1" applyAlignment="1">
      <alignment horizontal="right" vertical="center"/>
    </xf>
    <xf numFmtId="0" fontId="91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87" fillId="0" borderId="0" xfId="0" applyFont="1" applyBorder="1" applyAlignment="1">
      <alignment horizontal="right" vertical="top" wrapText="1"/>
    </xf>
    <xf numFmtId="0" fontId="94" fillId="0" borderId="20" xfId="0" applyFont="1" applyBorder="1" applyAlignment="1">
      <alignment horizontal="right"/>
    </xf>
    <xf numFmtId="0" fontId="94" fillId="0" borderId="21" xfId="0" applyFont="1" applyBorder="1" applyAlignment="1">
      <alignment horizontal="right"/>
    </xf>
    <xf numFmtId="0" fontId="94" fillId="0" borderId="22" xfId="0" applyFont="1" applyBorder="1" applyAlignment="1">
      <alignment horizontal="right"/>
    </xf>
    <xf numFmtId="4" fontId="90" fillId="0" borderId="20" xfId="0" applyNumberFormat="1" applyFont="1" applyBorder="1" applyAlignment="1">
      <alignment horizontal="center" vertical="center"/>
    </xf>
    <xf numFmtId="4" fontId="90" fillId="0" borderId="21" xfId="0" applyNumberFormat="1" applyFont="1" applyBorder="1" applyAlignment="1">
      <alignment horizontal="center" vertical="center"/>
    </xf>
    <xf numFmtId="4" fontId="90" fillId="0" borderId="22" xfId="0" applyNumberFormat="1" applyFont="1" applyBorder="1" applyAlignment="1">
      <alignment horizontal="center" vertical="center"/>
    </xf>
    <xf numFmtId="0" fontId="87" fillId="0" borderId="20" xfId="0" applyFont="1" applyBorder="1" applyAlignment="1">
      <alignment horizontal="right"/>
    </xf>
    <xf numFmtId="0" fontId="87" fillId="0" borderId="21" xfId="0" applyFont="1" applyBorder="1" applyAlignment="1">
      <alignment horizontal="right"/>
    </xf>
    <xf numFmtId="0" fontId="87" fillId="0" borderId="22" xfId="0" applyFont="1" applyBorder="1" applyAlignment="1">
      <alignment horizontal="right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18" xfId="0" applyFont="1" applyFill="1" applyBorder="1" applyAlignment="1">
      <alignment horizontal="center"/>
    </xf>
    <xf numFmtId="0" fontId="94" fillId="0" borderId="16" xfId="0" applyFont="1" applyBorder="1" applyAlignment="1">
      <alignment horizontal="center" wrapText="1"/>
    </xf>
    <xf numFmtId="0" fontId="94" fillId="0" borderId="16" xfId="0" applyFont="1" applyBorder="1" applyAlignment="1">
      <alignment horizontal="center"/>
    </xf>
    <xf numFmtId="0" fontId="87" fillId="0" borderId="20" xfId="0" applyFont="1" applyBorder="1" applyAlignment="1">
      <alignment horizontal="center" wrapText="1"/>
    </xf>
    <xf numFmtId="0" fontId="87" fillId="0" borderId="21" xfId="0" applyFont="1" applyBorder="1" applyAlignment="1">
      <alignment horizontal="center" wrapText="1"/>
    </xf>
    <xf numFmtId="0" fontId="87" fillId="0" borderId="22" xfId="0" applyFont="1" applyBorder="1" applyAlignment="1">
      <alignment horizontal="center" wrapText="1"/>
    </xf>
    <xf numFmtId="0" fontId="94" fillId="0" borderId="0" xfId="0" applyFont="1" applyAlignment="1">
      <alignment horizontal="left" wrapText="1"/>
    </xf>
    <xf numFmtId="4" fontId="90" fillId="0" borderId="16" xfId="0" applyNumberFormat="1" applyFont="1" applyBorder="1" applyAlignment="1">
      <alignment horizontal="center" vertical="center"/>
    </xf>
    <xf numFmtId="0" fontId="89" fillId="0" borderId="16" xfId="0" applyFont="1" applyBorder="1" applyAlignment="1">
      <alignment horizontal="right" vertical="center" wrapText="1"/>
    </xf>
    <xf numFmtId="0" fontId="87" fillId="0" borderId="16" xfId="0" applyFont="1" applyBorder="1" applyAlignment="1">
      <alignment horizontal="center"/>
    </xf>
    <xf numFmtId="0" fontId="87" fillId="0" borderId="16" xfId="0" applyFont="1" applyBorder="1" applyAlignment="1">
      <alignment horizontal="center" wrapText="1"/>
    </xf>
    <xf numFmtId="0" fontId="87" fillId="0" borderId="23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8" fillId="0" borderId="16" xfId="0" applyFont="1" applyBorder="1" applyAlignment="1">
      <alignment horizontal="right" vertical="center" wrapText="1"/>
    </xf>
    <xf numFmtId="0" fontId="105" fillId="0" borderId="16" xfId="0" applyFont="1" applyBorder="1" applyAlignment="1">
      <alignment horizontal="right" vertical="center" wrapText="1"/>
    </xf>
    <xf numFmtId="0" fontId="87" fillId="0" borderId="0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87" fillId="0" borderId="0" xfId="0" applyFont="1" applyBorder="1" applyAlignment="1">
      <alignment horizontal="center" vertical="top" wrapText="1"/>
    </xf>
    <xf numFmtId="0" fontId="87" fillId="0" borderId="0" xfId="0" applyFont="1" applyAlignment="1">
      <alignment horizontal="center" vertical="top" wrapText="1"/>
    </xf>
    <xf numFmtId="0" fontId="87" fillId="0" borderId="16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textRotation="90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7" fillId="0" borderId="20" xfId="0" applyFont="1" applyBorder="1" applyAlignment="1">
      <alignment horizontal="right" vertical="top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89" fillId="0" borderId="16" xfId="0" applyFont="1" applyBorder="1" applyAlignment="1">
      <alignment horizontal="center"/>
    </xf>
    <xf numFmtId="0" fontId="88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89" fillId="0" borderId="16" xfId="0" applyFont="1" applyBorder="1" applyAlignment="1">
      <alignment horizontal="center" vertical="center"/>
    </xf>
    <xf numFmtId="0" fontId="106" fillId="49" borderId="16" xfId="0" applyFont="1" applyFill="1" applyBorder="1" applyAlignment="1">
      <alignment horizontal="center" vertical="center" textRotation="90"/>
    </xf>
    <xf numFmtId="0" fontId="95" fillId="0" borderId="16" xfId="0" applyFont="1" applyBorder="1" applyAlignment="1">
      <alignment horizontal="center" vertical="center"/>
    </xf>
    <xf numFmtId="4" fontId="89" fillId="0" borderId="16" xfId="0" applyNumberFormat="1" applyFont="1" applyBorder="1" applyAlignment="1">
      <alignment horizontal="center"/>
    </xf>
    <xf numFmtId="4" fontId="87" fillId="0" borderId="0" xfId="0" applyNumberFormat="1" applyFont="1" applyAlignment="1">
      <alignment horizontal="center"/>
    </xf>
    <xf numFmtId="0" fontId="88" fillId="0" borderId="16" xfId="0" applyFont="1" applyBorder="1" applyAlignment="1">
      <alignment horizontal="center" vertical="center"/>
    </xf>
    <xf numFmtId="4" fontId="93" fillId="0" borderId="0" xfId="0" applyNumberFormat="1" applyFont="1" applyBorder="1" applyAlignment="1">
      <alignment horizontal="center"/>
    </xf>
    <xf numFmtId="4" fontId="94" fillId="0" borderId="0" xfId="0" applyNumberFormat="1" applyFont="1" applyBorder="1" applyAlignment="1">
      <alignment horizontal="center"/>
    </xf>
    <xf numFmtId="0" fontId="87" fillId="0" borderId="0" xfId="0" applyFont="1" applyAlignment="1">
      <alignment horizontal="left"/>
    </xf>
    <xf numFmtId="0" fontId="94" fillId="49" borderId="16" xfId="0" applyFont="1" applyFill="1" applyBorder="1" applyAlignment="1">
      <alignment horizontal="center" vertical="center" textRotation="90"/>
    </xf>
    <xf numFmtId="0" fontId="101" fillId="0" borderId="16" xfId="0" applyFont="1" applyBorder="1" applyAlignment="1">
      <alignment horizontal="center" vertical="center"/>
    </xf>
    <xf numFmtId="0" fontId="66" fillId="0" borderId="16" xfId="85" applyFont="1" applyFill="1" applyBorder="1" applyAlignment="1">
      <alignment horizontal="right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prēķināšana" xfId="51"/>
    <cellStyle name="Bad" xfId="52"/>
    <cellStyle name="Brīdinājuma teksts" xfId="53"/>
    <cellStyle name="Check Cel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evade" xfId="62"/>
    <cellStyle name="Izcēlums (1. veids)" xfId="63"/>
    <cellStyle name="Izcēlums (2. veids)" xfId="64"/>
    <cellStyle name="Izcēlums (3. veids)" xfId="65"/>
    <cellStyle name="Izcēlums (4. veids)" xfId="66"/>
    <cellStyle name="Izcēlums (5. veids)" xfId="67"/>
    <cellStyle name="Izcēlums (6. veids)" xfId="68"/>
    <cellStyle name="Followed Hyperlink" xfId="69"/>
    <cellStyle name="Izvade" xfId="70"/>
    <cellStyle name="Comma" xfId="71"/>
    <cellStyle name="Comma [0]" xfId="72"/>
    <cellStyle name="Komats 2" xfId="73"/>
    <cellStyle name="Kopsumma" xfId="74"/>
    <cellStyle name="Labs" xfId="75"/>
    <cellStyle name="Linked Cell" xfId="76"/>
    <cellStyle name="Neitrāls" xfId="77"/>
    <cellStyle name="Normal 2" xfId="78"/>
    <cellStyle name="Normal 2 2" xfId="79"/>
    <cellStyle name="Normal 3" xfId="80"/>
    <cellStyle name="Normal 3 2" xfId="81"/>
    <cellStyle name="Normal 4" xfId="82"/>
    <cellStyle name="Normal 6" xfId="83"/>
    <cellStyle name="Normal_lokalas tames forma2" xfId="84"/>
    <cellStyle name="Normal_Sheet1" xfId="85"/>
    <cellStyle name="Nosaukums" xfId="86"/>
    <cellStyle name="Note" xfId="87"/>
    <cellStyle name="Parastais_BA-Junge_cehs-07.07.2016" xfId="88"/>
    <cellStyle name="Parastais_pielikums2" xfId="89"/>
    <cellStyle name="Parastais_Tame_1_T_Dzelzava_KN" xfId="90"/>
    <cellStyle name="Parasts 2" xfId="91"/>
    <cellStyle name="Paskaidrojošs teksts" xfId="92"/>
    <cellStyle name="Pārbaudes šūna" xfId="93"/>
    <cellStyle name="Piezīme" xfId="94"/>
    <cellStyle name="Percent" xfId="95"/>
    <cellStyle name="Saistīta šūna" xfId="96"/>
    <cellStyle name="Slikts" xfId="97"/>
    <cellStyle name="Stils 1" xfId="98"/>
    <cellStyle name="Style 1" xfId="99"/>
    <cellStyle name="Currency" xfId="100"/>
    <cellStyle name="Currency [0]" xfId="101"/>
    <cellStyle name="Virsraksts 1" xfId="102"/>
    <cellStyle name="Virsraksts 2" xfId="103"/>
    <cellStyle name="Virsraksts 3" xfId="104"/>
    <cellStyle name="Virsraksts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4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5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6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16</xdr:row>
      <xdr:rowOff>0</xdr:rowOff>
    </xdr:from>
    <xdr:to>
      <xdr:col>2</xdr:col>
      <xdr:colOff>1847850</xdr:colOff>
      <xdr:row>16</xdr:row>
      <xdr:rowOff>0</xdr:rowOff>
    </xdr:to>
    <xdr:sp>
      <xdr:nvSpPr>
        <xdr:cNvPr id="7" name="Line 1"/>
        <xdr:cNvSpPr>
          <a:spLocks/>
        </xdr:cNvSpPr>
      </xdr:nvSpPr>
      <xdr:spPr>
        <a:xfrm>
          <a:off x="3067050" y="484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4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5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6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7" name="Line 1"/>
        <xdr:cNvSpPr>
          <a:spLocks/>
        </xdr:cNvSpPr>
      </xdr:nvSpPr>
      <xdr:spPr>
        <a:xfrm>
          <a:off x="2876550" y="4305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4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5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6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1781175</xdr:colOff>
      <xdr:row>15</xdr:row>
      <xdr:rowOff>0</xdr:rowOff>
    </xdr:from>
    <xdr:to>
      <xdr:col>2</xdr:col>
      <xdr:colOff>1847850</xdr:colOff>
      <xdr:row>15</xdr:row>
      <xdr:rowOff>0</xdr:rowOff>
    </xdr:to>
    <xdr:sp>
      <xdr:nvSpPr>
        <xdr:cNvPr id="7" name="Line 1"/>
        <xdr:cNvSpPr>
          <a:spLocks/>
        </xdr:cNvSpPr>
      </xdr:nvSpPr>
      <xdr:spPr>
        <a:xfrm>
          <a:off x="3067050" y="4695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8"/>
  <sheetViews>
    <sheetView zoomScale="120" zoomScaleNormal="120" zoomScaleSheetLayoutView="98" zoomScalePageLayoutView="0" workbookViewId="0" topLeftCell="A7">
      <selection activeCell="A14" sqref="A14"/>
    </sheetView>
  </sheetViews>
  <sheetFormatPr defaultColWidth="9.140625" defaultRowHeight="15"/>
  <cols>
    <col min="1" max="1" width="10.00390625" style="0" customWidth="1"/>
  </cols>
  <sheetData>
    <row r="2" spans="11:14" ht="15.75">
      <c r="K2" s="266" t="s">
        <v>1</v>
      </c>
      <c r="L2" s="266"/>
      <c r="M2" s="266"/>
      <c r="N2" s="266"/>
    </row>
    <row r="3" spans="11:14" ht="15.75">
      <c r="K3" s="267" t="s">
        <v>8</v>
      </c>
      <c r="L3" s="267"/>
      <c r="M3" s="267"/>
      <c r="N3" s="267"/>
    </row>
    <row r="4" spans="11:14" ht="18.75">
      <c r="K4" s="268" t="s">
        <v>0</v>
      </c>
      <c r="L4" s="268"/>
      <c r="M4" s="268"/>
      <c r="N4" s="268"/>
    </row>
    <row r="5" spans="11:14" ht="15.75">
      <c r="K5" s="266" t="s">
        <v>9</v>
      </c>
      <c r="L5" s="266"/>
      <c r="M5" s="266"/>
      <c r="N5" s="266"/>
    </row>
    <row r="6" spans="11:14" ht="15.75">
      <c r="K6" s="269" t="s">
        <v>10</v>
      </c>
      <c r="L6" s="269"/>
      <c r="M6" s="269"/>
      <c r="N6" s="269"/>
    </row>
    <row r="7" spans="11:14" ht="15.75">
      <c r="K7" s="12"/>
      <c r="L7" s="12"/>
      <c r="M7" s="12"/>
      <c r="N7" s="12"/>
    </row>
    <row r="8" spans="5:10" ht="18.75">
      <c r="E8" s="265" t="s">
        <v>98</v>
      </c>
      <c r="F8" s="265"/>
      <c r="G8" s="265"/>
      <c r="H8" s="265"/>
      <c r="I8" s="265"/>
      <c r="J8" s="265"/>
    </row>
    <row r="10" spans="1:13" s="2" customFormat="1" ht="15.75">
      <c r="A10" s="270" t="s">
        <v>102</v>
      </c>
      <c r="B10" s="271"/>
      <c r="C10" s="271"/>
      <c r="D10" s="271"/>
      <c r="E10" s="271"/>
      <c r="F10" s="271"/>
      <c r="G10" s="271"/>
      <c r="H10" s="271"/>
      <c r="I10" s="271"/>
      <c r="J10" s="271"/>
      <c r="M10" s="21"/>
    </row>
    <row r="11" spans="1:23" s="230" customFormat="1" ht="15.75">
      <c r="A11" s="286" t="s">
        <v>626</v>
      </c>
      <c r="B11" s="286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R11" s="25"/>
      <c r="S11" s="25"/>
      <c r="T11" s="25"/>
      <c r="U11" s="25"/>
      <c r="V11" s="25"/>
      <c r="W11" s="25"/>
    </row>
    <row r="12" spans="1:14" s="2" customFormat="1" ht="18.75" customHeight="1">
      <c r="A12" s="288" t="s">
        <v>628</v>
      </c>
      <c r="B12" s="288"/>
      <c r="C12" s="288"/>
      <c r="D12" s="288"/>
      <c r="E12" s="288"/>
      <c r="F12" s="288"/>
      <c r="G12" s="288"/>
      <c r="H12" s="288"/>
      <c r="I12" s="232"/>
      <c r="J12" s="232"/>
      <c r="K12" s="232"/>
      <c r="N12" s="228"/>
    </row>
    <row r="13" spans="1:14" s="2" customFormat="1" ht="16.5" customHeight="1">
      <c r="A13" s="295" t="s">
        <v>624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</row>
    <row r="14" ht="15.75">
      <c r="A14" s="2" t="s">
        <v>99</v>
      </c>
    </row>
    <row r="15" spans="9:14" ht="15.75">
      <c r="I15" s="267" t="s">
        <v>2</v>
      </c>
      <c r="J15" s="267"/>
      <c r="K15" s="267"/>
      <c r="L15" s="267"/>
      <c r="M15" s="267"/>
      <c r="N15" s="267"/>
    </row>
    <row r="17" spans="1:13" ht="32.25" customHeight="1">
      <c r="A17" s="261" t="s">
        <v>3</v>
      </c>
      <c r="B17" s="285" t="s">
        <v>632</v>
      </c>
      <c r="C17" s="285"/>
      <c r="D17" s="285"/>
      <c r="E17" s="285"/>
      <c r="F17" s="285"/>
      <c r="G17" s="285"/>
      <c r="H17" s="285"/>
      <c r="I17" s="285"/>
      <c r="J17" s="290" t="s">
        <v>4</v>
      </c>
      <c r="K17" s="291"/>
      <c r="L17" s="291"/>
      <c r="M17" s="4"/>
    </row>
    <row r="18" spans="1:12" ht="15.75">
      <c r="A18" s="5" t="s">
        <v>5</v>
      </c>
      <c r="B18" s="292" t="s">
        <v>103</v>
      </c>
      <c r="C18" s="293"/>
      <c r="D18" s="293"/>
      <c r="E18" s="293"/>
      <c r="F18" s="293"/>
      <c r="G18" s="293"/>
      <c r="H18" s="293"/>
      <c r="I18" s="294"/>
      <c r="J18" s="276"/>
      <c r="K18" s="277"/>
      <c r="L18" s="278"/>
    </row>
    <row r="19" spans="1:12" ht="15.75">
      <c r="A19" s="6"/>
      <c r="B19" s="273" t="s">
        <v>100</v>
      </c>
      <c r="C19" s="274"/>
      <c r="D19" s="274"/>
      <c r="E19" s="274"/>
      <c r="F19" s="274"/>
      <c r="G19" s="274"/>
      <c r="H19" s="274"/>
      <c r="I19" s="275"/>
      <c r="J19" s="276"/>
      <c r="K19" s="277"/>
      <c r="L19" s="278"/>
    </row>
    <row r="20" spans="1:12" ht="15.75">
      <c r="A20" s="279" t="s">
        <v>60</v>
      </c>
      <c r="B20" s="280"/>
      <c r="C20" s="280"/>
      <c r="D20" s="280"/>
      <c r="E20" s="280"/>
      <c r="F20" s="280"/>
      <c r="G20" s="280"/>
      <c r="H20" s="280"/>
      <c r="I20" s="281"/>
      <c r="J20" s="296"/>
      <c r="K20" s="296"/>
      <c r="L20" s="296"/>
    </row>
    <row r="21" spans="1:12" ht="15.75">
      <c r="A21" s="279" t="s">
        <v>101</v>
      </c>
      <c r="B21" s="280"/>
      <c r="C21" s="280"/>
      <c r="D21" s="280"/>
      <c r="E21" s="280"/>
      <c r="F21" s="280"/>
      <c r="G21" s="280"/>
      <c r="H21" s="280"/>
      <c r="I21" s="281"/>
      <c r="J21" s="282"/>
      <c r="K21" s="283"/>
      <c r="L21" s="284"/>
    </row>
    <row r="23" spans="1:5" s="37" customFormat="1" ht="15.75">
      <c r="A23" s="40" t="s">
        <v>58</v>
      </c>
      <c r="B23" s="289"/>
      <c r="C23" s="289"/>
      <c r="D23" s="289"/>
      <c r="E23" s="289"/>
    </row>
    <row r="24" spans="1:3" s="37" customFormat="1" ht="15.75">
      <c r="A24" s="38"/>
      <c r="B24" s="39"/>
      <c r="C24" s="174" t="s">
        <v>6</v>
      </c>
    </row>
    <row r="25" spans="1:3" s="37" customFormat="1" ht="15.75">
      <c r="A25" s="38"/>
      <c r="B25" s="39"/>
      <c r="C25" s="174"/>
    </row>
    <row r="26" spans="1:4" s="37" customFormat="1" ht="15.75">
      <c r="A26" s="41" t="s">
        <v>59</v>
      </c>
      <c r="B26" s="42"/>
      <c r="C26" s="43"/>
      <c r="D26" s="44"/>
    </row>
    <row r="27" spans="1:9" ht="21" customHeight="1">
      <c r="A27" s="272"/>
      <c r="B27" s="272"/>
      <c r="C27" s="45"/>
      <c r="D27" s="45"/>
      <c r="E27" s="45"/>
      <c r="F27" s="7"/>
      <c r="G27" s="7"/>
      <c r="H27" s="7"/>
      <c r="I27" s="7"/>
    </row>
    <row r="28" spans="1:2" ht="15">
      <c r="A28" s="8"/>
      <c r="B28" s="11"/>
    </row>
  </sheetData>
  <sheetProtection/>
  <mergeCells count="23">
    <mergeCell ref="B23:E23"/>
    <mergeCell ref="J17:L17"/>
    <mergeCell ref="B18:I18"/>
    <mergeCell ref="J18:L18"/>
    <mergeCell ref="A13:N13"/>
    <mergeCell ref="A20:I20"/>
    <mergeCell ref="J20:L20"/>
    <mergeCell ref="A10:J10"/>
    <mergeCell ref="A27:B27"/>
    <mergeCell ref="B19:I19"/>
    <mergeCell ref="J19:L19"/>
    <mergeCell ref="A21:I21"/>
    <mergeCell ref="J21:L21"/>
    <mergeCell ref="I15:N15"/>
    <mergeCell ref="B17:I17"/>
    <mergeCell ref="A11:O11"/>
    <mergeCell ref="A12:H12"/>
    <mergeCell ref="E8:J8"/>
    <mergeCell ref="K2:N2"/>
    <mergeCell ref="K3:N3"/>
    <mergeCell ref="K4:N4"/>
    <mergeCell ref="K5:N5"/>
    <mergeCell ref="K6:N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="110" zoomScaleNormal="110" zoomScaleSheetLayoutView="96" zoomScalePageLayoutView="0" workbookViewId="0" topLeftCell="A1">
      <selection activeCell="A7" sqref="A7"/>
    </sheetView>
  </sheetViews>
  <sheetFormatPr defaultColWidth="9.140625" defaultRowHeight="15"/>
  <cols>
    <col min="1" max="1" width="11.7109375" style="2" customWidth="1"/>
    <col min="2" max="2" width="45.7109375" style="2" customWidth="1"/>
    <col min="3" max="3" width="11.8515625" style="2" customWidth="1"/>
    <col min="4" max="4" width="11.28125" style="2" customWidth="1"/>
    <col min="5" max="5" width="13.421875" style="2" customWidth="1"/>
    <col min="6" max="6" width="11.8515625" style="2" customWidth="1"/>
    <col min="7" max="7" width="18.140625" style="2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1:10" ht="20.25">
      <c r="A1" s="305" t="s">
        <v>625</v>
      </c>
      <c r="B1" s="305"/>
      <c r="C1" s="305"/>
      <c r="D1" s="305"/>
      <c r="E1" s="305"/>
      <c r="F1" s="305"/>
      <c r="G1" s="305"/>
      <c r="H1" s="26"/>
      <c r="I1" s="26"/>
      <c r="J1" s="26"/>
    </row>
    <row r="3" spans="1:13" ht="15.75">
      <c r="A3" s="270" t="s">
        <v>102</v>
      </c>
      <c r="B3" s="271"/>
      <c r="C3" s="271"/>
      <c r="D3" s="271"/>
      <c r="E3" s="271"/>
      <c r="F3" s="271"/>
      <c r="G3" s="271"/>
      <c r="H3" s="271"/>
      <c r="I3" s="271"/>
      <c r="J3" s="271"/>
      <c r="M3" s="89"/>
    </row>
    <row r="4" spans="1:22" s="90" customFormat="1" ht="15.75">
      <c r="A4" s="286" t="s">
        <v>626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Q4" s="25"/>
      <c r="R4" s="25"/>
      <c r="S4" s="25"/>
      <c r="T4" s="25"/>
      <c r="U4" s="25"/>
      <c r="V4" s="25"/>
    </row>
    <row r="5" spans="1:13" ht="18.75" customHeight="1">
      <c r="A5" s="288" t="s">
        <v>628</v>
      </c>
      <c r="B5" s="288"/>
      <c r="C5" s="288"/>
      <c r="D5" s="288"/>
      <c r="E5" s="288"/>
      <c r="F5" s="288"/>
      <c r="G5" s="288"/>
      <c r="H5" s="232"/>
      <c r="I5" s="232"/>
      <c r="J5" s="232"/>
      <c r="M5" s="89"/>
    </row>
    <row r="6" spans="1:14" ht="17.25" customHeight="1">
      <c r="A6" s="295" t="str">
        <f>'Būvniecības koptāme'!A13:N13</f>
        <v>Iepirkums: "Apkures un ventilācijas sistēmas atjaunošana Vestienas muižas ēkā", identifikācijas numurs MNP2017/23_ELFLA</v>
      </c>
      <c r="B6" s="295"/>
      <c r="C6" s="295"/>
      <c r="D6" s="295"/>
      <c r="E6" s="295"/>
      <c r="F6" s="295"/>
      <c r="G6" s="295"/>
      <c r="H6" s="295"/>
      <c r="I6" s="295"/>
      <c r="J6" s="60"/>
      <c r="K6" s="60"/>
      <c r="L6" s="60"/>
      <c r="M6" s="60"/>
      <c r="N6" s="60"/>
    </row>
    <row r="7" ht="15.75">
      <c r="A7" s="59" t="str">
        <f>'Būvniecības koptāme'!A14</f>
        <v>Pretendents:</v>
      </c>
    </row>
    <row r="8" spans="3:13" ht="15.75" customHeight="1">
      <c r="C8" s="306" t="s">
        <v>45</v>
      </c>
      <c r="D8" s="306"/>
      <c r="E8" s="306"/>
      <c r="F8" s="306"/>
      <c r="G8" s="306"/>
      <c r="J8" s="27"/>
      <c r="K8" s="27"/>
      <c r="L8" s="27"/>
      <c r="M8" s="27"/>
    </row>
    <row r="9" spans="3:13" ht="15.75" customHeight="1">
      <c r="C9" s="307" t="s">
        <v>43</v>
      </c>
      <c r="D9" s="307"/>
      <c r="E9" s="307"/>
      <c r="F9" s="307"/>
      <c r="G9" s="307"/>
      <c r="J9" s="20"/>
      <c r="K9" s="20"/>
      <c r="L9" s="20"/>
      <c r="M9" s="20"/>
    </row>
    <row r="11" spans="1:7" ht="15.75" customHeight="1">
      <c r="A11" s="308" t="s">
        <v>629</v>
      </c>
      <c r="B11" s="308" t="s">
        <v>50</v>
      </c>
      <c r="C11" s="299" t="s">
        <v>51</v>
      </c>
      <c r="D11" s="298" t="s">
        <v>46</v>
      </c>
      <c r="E11" s="298"/>
      <c r="F11" s="298"/>
      <c r="G11" s="300" t="s">
        <v>54</v>
      </c>
    </row>
    <row r="12" spans="1:7" s="263" customFormat="1" ht="30">
      <c r="A12" s="308"/>
      <c r="B12" s="308"/>
      <c r="C12" s="299"/>
      <c r="D12" s="262" t="s">
        <v>52</v>
      </c>
      <c r="E12" s="262" t="s">
        <v>627</v>
      </c>
      <c r="F12" s="262" t="s">
        <v>53</v>
      </c>
      <c r="G12" s="301"/>
    </row>
    <row r="13" spans="1:8" ht="15.75">
      <c r="A13" s="5" t="s">
        <v>5</v>
      </c>
      <c r="B13" s="14" t="s">
        <v>104</v>
      </c>
      <c r="C13" s="84"/>
      <c r="D13" s="84"/>
      <c r="E13" s="84"/>
      <c r="F13" s="84"/>
      <c r="G13" s="84"/>
      <c r="H13" s="242"/>
    </row>
    <row r="14" spans="1:8" ht="15.75">
      <c r="A14" s="5" t="s">
        <v>35</v>
      </c>
      <c r="B14" s="14" t="s">
        <v>105</v>
      </c>
      <c r="C14" s="84"/>
      <c r="D14" s="84"/>
      <c r="E14" s="84"/>
      <c r="F14" s="84"/>
      <c r="G14" s="84"/>
      <c r="H14" s="242"/>
    </row>
    <row r="15" spans="1:8" ht="15.75">
      <c r="A15" s="88" t="s">
        <v>36</v>
      </c>
      <c r="B15" s="14" t="s">
        <v>106</v>
      </c>
      <c r="C15" s="84"/>
      <c r="D15" s="84"/>
      <c r="E15" s="84"/>
      <c r="F15" s="84"/>
      <c r="G15" s="84"/>
      <c r="H15" s="242"/>
    </row>
    <row r="16" spans="1:8" ht="15.75">
      <c r="A16" s="88" t="s">
        <v>37</v>
      </c>
      <c r="B16" s="14" t="s">
        <v>335</v>
      </c>
      <c r="C16" s="84"/>
      <c r="D16" s="84"/>
      <c r="E16" s="84"/>
      <c r="F16" s="84"/>
      <c r="G16" s="84"/>
      <c r="H16" s="242"/>
    </row>
    <row r="17" spans="1:8" ht="15.75">
      <c r="A17" s="297" t="s">
        <v>42</v>
      </c>
      <c r="B17" s="297"/>
      <c r="C17" s="233"/>
      <c r="D17" s="234"/>
      <c r="E17" s="234"/>
      <c r="F17" s="234"/>
      <c r="G17" s="234"/>
      <c r="H17" s="242"/>
    </row>
    <row r="18" spans="1:8" ht="15.75">
      <c r="A18" s="302" t="s">
        <v>47</v>
      </c>
      <c r="B18" s="302"/>
      <c r="C18" s="235"/>
      <c r="D18" s="236"/>
      <c r="E18" s="237"/>
      <c r="F18" s="237"/>
      <c r="G18" s="237"/>
      <c r="H18" s="242"/>
    </row>
    <row r="19" spans="1:8" ht="15.75">
      <c r="A19" s="303" t="s">
        <v>48</v>
      </c>
      <c r="B19" s="303"/>
      <c r="C19" s="235"/>
      <c r="D19" s="236"/>
      <c r="E19" s="237"/>
      <c r="F19" s="237"/>
      <c r="G19" s="237"/>
      <c r="H19" s="242"/>
    </row>
    <row r="20" spans="1:8" ht="15.75">
      <c r="A20" s="297" t="s">
        <v>55</v>
      </c>
      <c r="B20" s="297"/>
      <c r="C20" s="235"/>
      <c r="D20" s="236"/>
      <c r="E20" s="237"/>
      <c r="F20" s="237"/>
      <c r="G20" s="237"/>
      <c r="H20" s="242"/>
    </row>
    <row r="21" spans="1:8" ht="15.75">
      <c r="A21" s="297" t="s">
        <v>49</v>
      </c>
      <c r="B21" s="297"/>
      <c r="C21" s="235"/>
      <c r="D21" s="236"/>
      <c r="E21" s="237"/>
      <c r="F21" s="237"/>
      <c r="G21" s="237"/>
      <c r="H21" s="242"/>
    </row>
    <row r="22" spans="1:7" ht="15.75">
      <c r="A22"/>
      <c r="B22"/>
      <c r="C22"/>
      <c r="D22"/>
      <c r="E22"/>
      <c r="F22"/>
      <c r="G22"/>
    </row>
    <row r="23" spans="1:7" ht="15.75">
      <c r="A23" s="31" t="s">
        <v>56</v>
      </c>
      <c r="B23" s="33"/>
      <c r="C23" s="33"/>
      <c r="D23" s="33"/>
      <c r="E23" s="33"/>
      <c r="F23" s="33"/>
      <c r="G23"/>
    </row>
    <row r="24" spans="1:6" ht="15.75">
      <c r="A24" s="31"/>
      <c r="B24" s="174" t="s">
        <v>6</v>
      </c>
      <c r="C24" s="31"/>
      <c r="D24" s="31"/>
      <c r="E24" s="34"/>
      <c r="F24" s="34"/>
    </row>
    <row r="25" spans="3:13" ht="15.75">
      <c r="C25" s="304" t="s">
        <v>44</v>
      </c>
      <c r="D25" s="304"/>
      <c r="E25" s="304"/>
      <c r="F25" s="304"/>
      <c r="G25" s="304"/>
      <c r="J25" s="28"/>
      <c r="K25" s="28"/>
      <c r="L25" s="28"/>
      <c r="M25" s="28"/>
    </row>
    <row r="26" spans="1:6" ht="15.75">
      <c r="A26" s="29"/>
      <c r="B26" s="29"/>
      <c r="C26" s="31"/>
      <c r="D26" s="31"/>
      <c r="E26" s="34"/>
      <c r="F26" s="34"/>
    </row>
    <row r="27" spans="1:6" ht="15.75">
      <c r="A27" s="31" t="s">
        <v>57</v>
      </c>
      <c r="B27" s="35"/>
      <c r="C27" s="35"/>
      <c r="D27" s="35"/>
      <c r="E27" s="35"/>
      <c r="F27" s="35"/>
    </row>
    <row r="28" spans="1:6" ht="15.75">
      <c r="A28" s="31"/>
      <c r="B28" s="174" t="s">
        <v>6</v>
      </c>
      <c r="C28" s="31"/>
      <c r="D28" s="31"/>
      <c r="E28" s="34"/>
      <c r="F28" s="34"/>
    </row>
    <row r="29" spans="1:6" ht="15.75">
      <c r="A29" s="31"/>
      <c r="B29" s="36"/>
      <c r="C29" s="31"/>
      <c r="D29" s="31"/>
      <c r="E29" s="34"/>
      <c r="F29" s="34"/>
    </row>
    <row r="30" spans="1:6" ht="15.75">
      <c r="A30" s="31" t="s">
        <v>7</v>
      </c>
      <c r="B30" s="46"/>
      <c r="C30" s="31"/>
      <c r="D30" s="31"/>
      <c r="E30" s="31"/>
      <c r="F30" s="31"/>
    </row>
  </sheetData>
  <sheetProtection/>
  <mergeCells count="18">
    <mergeCell ref="C25:G25"/>
    <mergeCell ref="A6:I6"/>
    <mergeCell ref="A1:G1"/>
    <mergeCell ref="A5:G5"/>
    <mergeCell ref="C8:G8"/>
    <mergeCell ref="C9:G9"/>
    <mergeCell ref="A3:J3"/>
    <mergeCell ref="A4:N4"/>
    <mergeCell ref="A11:A12"/>
    <mergeCell ref="B11:B12"/>
    <mergeCell ref="A21:B21"/>
    <mergeCell ref="D11:F11"/>
    <mergeCell ref="C11:C12"/>
    <mergeCell ref="G11:G12"/>
    <mergeCell ref="A17:B17"/>
    <mergeCell ref="A18:B18"/>
    <mergeCell ref="A19:B19"/>
    <mergeCell ref="A20:B20"/>
  </mergeCells>
  <printOptions/>
  <pageMargins left="0.7874015748031497" right="0.7874015748031497" top="1.141732283464567" bottom="1.14173228346456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3"/>
  <sheetViews>
    <sheetView zoomScale="112" zoomScaleNormal="112" zoomScaleSheetLayoutView="96" zoomScalePageLayoutView="0" workbookViewId="0" topLeftCell="A193">
      <selection activeCell="A216" sqref="A216"/>
    </sheetView>
  </sheetViews>
  <sheetFormatPr defaultColWidth="9.140625" defaultRowHeight="15"/>
  <cols>
    <col min="1" max="1" width="9.140625" style="95" customWidth="1"/>
    <col min="2" max="2" width="10.57421875" style="1" customWidth="1"/>
    <col min="3" max="3" width="39.8515625" style="48" customWidth="1"/>
    <col min="4" max="4" width="7.7109375" style="106" customWidth="1"/>
    <col min="5" max="5" width="9.28125" style="106" customWidth="1"/>
    <col min="6" max="12" width="8.140625" style="0" customWidth="1"/>
    <col min="13" max="13" width="8.140625" style="1" customWidth="1"/>
    <col min="14" max="16" width="8.140625" style="0" customWidth="1"/>
  </cols>
  <sheetData>
    <row r="1" spans="1:13" s="15" customFormat="1" ht="15.75" customHeight="1">
      <c r="A1" s="94"/>
      <c r="B1" s="52"/>
      <c r="C1" s="53"/>
      <c r="D1" s="105"/>
      <c r="E1" s="105"/>
      <c r="F1" s="310" t="s">
        <v>11</v>
      </c>
      <c r="G1" s="310"/>
      <c r="H1" s="310"/>
      <c r="I1" s="310"/>
      <c r="J1" s="310"/>
      <c r="M1" s="52"/>
    </row>
    <row r="2" spans="6:22" ht="15.75" customHeight="1">
      <c r="F2" s="311" t="s">
        <v>104</v>
      </c>
      <c r="G2" s="311"/>
      <c r="H2" s="311"/>
      <c r="I2" s="311"/>
      <c r="J2" s="311"/>
      <c r="Q2" s="15"/>
      <c r="R2" s="15"/>
      <c r="S2" s="15"/>
      <c r="T2" s="15"/>
      <c r="U2" s="15"/>
      <c r="V2" s="15"/>
    </row>
    <row r="3" spans="10:27" ht="15.75">
      <c r="J3" s="2"/>
      <c r="K3" s="7"/>
      <c r="L3" s="7"/>
      <c r="M3" s="9"/>
      <c r="N3" s="7"/>
      <c r="O3" s="7"/>
      <c r="P3" s="7"/>
      <c r="Q3" s="16"/>
      <c r="R3" s="16"/>
      <c r="S3" s="16"/>
      <c r="T3" s="16"/>
      <c r="U3" s="16"/>
      <c r="V3" s="16"/>
      <c r="W3" s="7"/>
      <c r="X3" s="7"/>
      <c r="Y3" s="7"/>
      <c r="Z3" s="7"/>
      <c r="AA3" s="7"/>
    </row>
    <row r="4" spans="1:13" s="2" customFormat="1" ht="15.75">
      <c r="A4" s="270" t="s">
        <v>102</v>
      </c>
      <c r="B4" s="271"/>
      <c r="C4" s="271"/>
      <c r="D4" s="271"/>
      <c r="E4" s="271"/>
      <c r="F4" s="271"/>
      <c r="G4" s="271"/>
      <c r="H4" s="271"/>
      <c r="I4" s="271"/>
      <c r="J4" s="271"/>
      <c r="M4" s="89"/>
    </row>
    <row r="5" spans="1:23" s="230" customFormat="1" ht="15.75">
      <c r="A5" s="286" t="s">
        <v>626</v>
      </c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R5" s="25"/>
      <c r="S5" s="25"/>
      <c r="T5" s="25"/>
      <c r="U5" s="25"/>
      <c r="V5" s="25"/>
      <c r="W5" s="25"/>
    </row>
    <row r="6" spans="1:14" s="2" customFormat="1" ht="18.75" customHeight="1">
      <c r="A6" s="288" t="s">
        <v>628</v>
      </c>
      <c r="B6" s="288"/>
      <c r="C6" s="288"/>
      <c r="D6" s="288"/>
      <c r="E6" s="288"/>
      <c r="F6" s="288"/>
      <c r="G6" s="288"/>
      <c r="H6" s="288"/>
      <c r="I6" s="232"/>
      <c r="J6" s="232"/>
      <c r="K6" s="232"/>
      <c r="N6" s="228"/>
    </row>
    <row r="7" spans="1:14" s="2" customFormat="1" ht="15.75">
      <c r="A7" s="295" t="str">
        <f>'Būvniecības koptāme'!A13:N13</f>
        <v>Iepirkums: "Apkures un ventilācijas sistēmas atjaunošana Vestienas muižas ēkā", identifikācijas numurs MNP2017/23_ELFLA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</row>
    <row r="8" spans="1:7" ht="15.75">
      <c r="A8" s="230" t="str">
        <f>'Būvniecības koptāme'!A14</f>
        <v>Pretendents:</v>
      </c>
      <c r="D8" s="144"/>
      <c r="E8" s="144"/>
      <c r="F8" s="48"/>
      <c r="G8" s="48"/>
    </row>
    <row r="9" spans="4:7" ht="15">
      <c r="D9" s="144"/>
      <c r="E9" s="144"/>
      <c r="F9" s="48"/>
      <c r="G9" s="48"/>
    </row>
    <row r="10" spans="1:16" s="54" customFormat="1" ht="15">
      <c r="A10" s="312" t="s">
        <v>107</v>
      </c>
      <c r="B10" s="312"/>
      <c r="C10" s="312"/>
      <c r="D10" s="312"/>
      <c r="E10" s="312"/>
      <c r="F10" s="312"/>
      <c r="G10" s="312"/>
      <c r="H10" s="312"/>
      <c r="K10" s="318" t="s">
        <v>82</v>
      </c>
      <c r="L10" s="318"/>
      <c r="M10" s="318"/>
      <c r="N10" s="318"/>
      <c r="O10" s="318"/>
      <c r="P10" s="318"/>
    </row>
    <row r="12" spans="4:6" ht="15">
      <c r="D12" s="144"/>
      <c r="E12" s="144"/>
      <c r="F12" s="48"/>
    </row>
    <row r="13" spans="1:16" ht="15">
      <c r="A13" s="321" t="s">
        <v>19</v>
      </c>
      <c r="B13" s="309" t="s">
        <v>13</v>
      </c>
      <c r="C13" s="319" t="s">
        <v>20</v>
      </c>
      <c r="D13" s="320" t="s">
        <v>14</v>
      </c>
      <c r="E13" s="320" t="s">
        <v>15</v>
      </c>
      <c r="F13" s="316" t="s">
        <v>16</v>
      </c>
      <c r="G13" s="316"/>
      <c r="H13" s="316"/>
      <c r="I13" s="316"/>
      <c r="J13" s="316"/>
      <c r="K13" s="316"/>
      <c r="L13" s="316" t="s">
        <v>17</v>
      </c>
      <c r="M13" s="316"/>
      <c r="N13" s="316"/>
      <c r="O13" s="316"/>
      <c r="P13" s="316"/>
    </row>
    <row r="14" spans="1:16" ht="95.25" customHeight="1">
      <c r="A14" s="321"/>
      <c r="B14" s="309"/>
      <c r="C14" s="319"/>
      <c r="D14" s="320"/>
      <c r="E14" s="320"/>
      <c r="F14" s="13" t="s">
        <v>24</v>
      </c>
      <c r="G14" s="13" t="s">
        <v>21</v>
      </c>
      <c r="H14" s="13" t="s">
        <v>22</v>
      </c>
      <c r="I14" s="13" t="s">
        <v>630</v>
      </c>
      <c r="J14" s="13" t="s">
        <v>23</v>
      </c>
      <c r="K14" s="13" t="s">
        <v>25</v>
      </c>
      <c r="L14" s="13" t="s">
        <v>18</v>
      </c>
      <c r="M14" s="13" t="s">
        <v>22</v>
      </c>
      <c r="N14" s="13" t="s">
        <v>630</v>
      </c>
      <c r="O14" s="13" t="s">
        <v>23</v>
      </c>
      <c r="P14" s="13" t="s">
        <v>26</v>
      </c>
    </row>
    <row r="15" spans="1:17" ht="15">
      <c r="A15" s="96" t="s">
        <v>5</v>
      </c>
      <c r="B15" s="163" t="s">
        <v>544</v>
      </c>
      <c r="C15" s="126" t="s">
        <v>127</v>
      </c>
      <c r="D15" s="109" t="s">
        <v>128</v>
      </c>
      <c r="E15" s="132">
        <v>1</v>
      </c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</row>
    <row r="16" spans="1:17" ht="89.25">
      <c r="A16" s="96" t="s">
        <v>35</v>
      </c>
      <c r="B16" s="163" t="s">
        <v>545</v>
      </c>
      <c r="C16" s="91" t="s">
        <v>555</v>
      </c>
      <c r="D16" s="92" t="s">
        <v>108</v>
      </c>
      <c r="E16" s="110">
        <v>1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</row>
    <row r="17" spans="1:17" ht="38.25">
      <c r="A17" s="96" t="s">
        <v>36</v>
      </c>
      <c r="B17" s="163" t="s">
        <v>545</v>
      </c>
      <c r="C17" s="91" t="s">
        <v>556</v>
      </c>
      <c r="D17" s="92" t="s">
        <v>108</v>
      </c>
      <c r="E17" s="110">
        <v>1</v>
      </c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</row>
    <row r="18" spans="1:17" ht="15">
      <c r="A18" s="96" t="s">
        <v>37</v>
      </c>
      <c r="B18" s="163" t="s">
        <v>545</v>
      </c>
      <c r="C18" s="93" t="s">
        <v>109</v>
      </c>
      <c r="D18" s="133"/>
      <c r="E18" s="134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</row>
    <row r="19" spans="1:17" ht="15">
      <c r="A19" s="96" t="s">
        <v>66</v>
      </c>
      <c r="B19" s="163" t="s">
        <v>545</v>
      </c>
      <c r="C19" s="91" t="s">
        <v>557</v>
      </c>
      <c r="D19" s="92" t="s">
        <v>110</v>
      </c>
      <c r="E19" s="110">
        <v>2</v>
      </c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</row>
    <row r="20" spans="1:17" ht="15">
      <c r="A20" s="96" t="s">
        <v>38</v>
      </c>
      <c r="B20" s="163" t="s">
        <v>545</v>
      </c>
      <c r="C20" s="93" t="s">
        <v>111</v>
      </c>
      <c r="D20" s="221"/>
      <c r="E20" s="222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</row>
    <row r="21" spans="1:17" ht="25.5">
      <c r="A21" s="96" t="s">
        <v>71</v>
      </c>
      <c r="B21" s="163" t="s">
        <v>545</v>
      </c>
      <c r="C21" s="91" t="s">
        <v>558</v>
      </c>
      <c r="D21" s="92" t="s">
        <v>110</v>
      </c>
      <c r="E21" s="110">
        <v>3</v>
      </c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</row>
    <row r="22" spans="1:17" ht="25.5">
      <c r="A22" s="104" t="s">
        <v>79</v>
      </c>
      <c r="B22" s="163" t="s">
        <v>545</v>
      </c>
      <c r="C22" s="91" t="s">
        <v>559</v>
      </c>
      <c r="D22" s="92" t="s">
        <v>110</v>
      </c>
      <c r="E22" s="110">
        <v>10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</row>
    <row r="23" spans="1:17" ht="25.5">
      <c r="A23" s="97" t="s">
        <v>80</v>
      </c>
      <c r="B23" s="163" t="s">
        <v>545</v>
      </c>
      <c r="C23" s="91" t="s">
        <v>560</v>
      </c>
      <c r="D23" s="92" t="s">
        <v>110</v>
      </c>
      <c r="E23" s="110">
        <v>24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241"/>
    </row>
    <row r="24" spans="1:17" ht="25.5">
      <c r="A24" s="97" t="s">
        <v>369</v>
      </c>
      <c r="B24" s="163" t="s">
        <v>545</v>
      </c>
      <c r="C24" s="91" t="s">
        <v>561</v>
      </c>
      <c r="D24" s="92" t="s">
        <v>110</v>
      </c>
      <c r="E24" s="110">
        <v>3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241"/>
    </row>
    <row r="25" spans="1:17" ht="25.5">
      <c r="A25" s="97" t="s">
        <v>370</v>
      </c>
      <c r="B25" s="163" t="s">
        <v>545</v>
      </c>
      <c r="C25" s="91" t="s">
        <v>562</v>
      </c>
      <c r="D25" s="92" t="s">
        <v>110</v>
      </c>
      <c r="E25" s="110">
        <v>8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241"/>
    </row>
    <row r="26" spans="1:17" ht="25.5">
      <c r="A26" s="97" t="s">
        <v>371</v>
      </c>
      <c r="B26" s="163" t="s">
        <v>545</v>
      </c>
      <c r="C26" s="91" t="s">
        <v>563</v>
      </c>
      <c r="D26" s="92" t="s">
        <v>110</v>
      </c>
      <c r="E26" s="110">
        <v>20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241"/>
    </row>
    <row r="27" spans="1:17" ht="15.75">
      <c r="A27" s="97" t="s">
        <v>39</v>
      </c>
      <c r="B27" s="163" t="s">
        <v>545</v>
      </c>
      <c r="C27" s="93" t="s">
        <v>112</v>
      </c>
      <c r="D27" s="131"/>
      <c r="E27" s="135"/>
      <c r="F27" s="61"/>
      <c r="G27" s="61"/>
      <c r="H27" s="61"/>
      <c r="I27" s="61"/>
      <c r="J27" s="61"/>
      <c r="K27" s="61"/>
      <c r="L27" s="61"/>
      <c r="M27" s="62"/>
      <c r="N27" s="61"/>
      <c r="O27" s="61"/>
      <c r="P27" s="61"/>
      <c r="Q27" s="241"/>
    </row>
    <row r="28" spans="1:17" ht="25.5">
      <c r="A28" s="97" t="s">
        <v>72</v>
      </c>
      <c r="B28" s="163" t="s">
        <v>545</v>
      </c>
      <c r="C28" s="91" t="s">
        <v>564</v>
      </c>
      <c r="D28" s="92" t="s">
        <v>110</v>
      </c>
      <c r="E28" s="110">
        <v>6</v>
      </c>
      <c r="F28" s="61"/>
      <c r="G28" s="61"/>
      <c r="H28" s="61"/>
      <c r="I28" s="61"/>
      <c r="J28" s="61"/>
      <c r="K28" s="61"/>
      <c r="L28" s="61"/>
      <c r="M28" s="62"/>
      <c r="N28" s="61"/>
      <c r="O28" s="61"/>
      <c r="P28" s="61"/>
      <c r="Q28" s="241"/>
    </row>
    <row r="29" spans="1:17" ht="25.5">
      <c r="A29" s="97" t="s">
        <v>73</v>
      </c>
      <c r="B29" s="163" t="s">
        <v>545</v>
      </c>
      <c r="C29" s="91" t="s">
        <v>565</v>
      </c>
      <c r="D29" s="92" t="s">
        <v>110</v>
      </c>
      <c r="E29" s="110">
        <v>18</v>
      </c>
      <c r="F29" s="61"/>
      <c r="G29" s="61"/>
      <c r="H29" s="61"/>
      <c r="I29" s="61"/>
      <c r="J29" s="61"/>
      <c r="K29" s="61"/>
      <c r="L29" s="61"/>
      <c r="M29" s="62"/>
      <c r="N29" s="61"/>
      <c r="O29" s="61"/>
      <c r="P29" s="61"/>
      <c r="Q29" s="241"/>
    </row>
    <row r="30" spans="1:17" ht="25.5">
      <c r="A30" s="98" t="s">
        <v>74</v>
      </c>
      <c r="B30" s="163" t="s">
        <v>545</v>
      </c>
      <c r="C30" s="91" t="s">
        <v>566</v>
      </c>
      <c r="D30" s="92" t="s">
        <v>110</v>
      </c>
      <c r="E30" s="110">
        <v>44</v>
      </c>
      <c r="F30" s="61"/>
      <c r="G30" s="61"/>
      <c r="H30" s="61"/>
      <c r="I30" s="61"/>
      <c r="J30" s="61"/>
      <c r="K30" s="61"/>
      <c r="L30" s="61"/>
      <c r="M30" s="62"/>
      <c r="N30" s="61"/>
      <c r="O30" s="61"/>
      <c r="P30" s="61"/>
      <c r="Q30" s="241"/>
    </row>
    <row r="31" spans="1:17" ht="27">
      <c r="A31" s="97" t="s">
        <v>40</v>
      </c>
      <c r="B31" s="163" t="s">
        <v>545</v>
      </c>
      <c r="C31" s="93" t="s">
        <v>113</v>
      </c>
      <c r="D31" s="131"/>
      <c r="E31" s="135"/>
      <c r="F31" s="61"/>
      <c r="G31" s="61"/>
      <c r="H31" s="61"/>
      <c r="I31" s="61"/>
      <c r="J31" s="61"/>
      <c r="K31" s="61"/>
      <c r="L31" s="61"/>
      <c r="M31" s="62"/>
      <c r="N31" s="61"/>
      <c r="O31" s="61"/>
      <c r="P31" s="61"/>
      <c r="Q31" s="241"/>
    </row>
    <row r="32" spans="1:17" ht="15.75">
      <c r="A32" s="97" t="s">
        <v>76</v>
      </c>
      <c r="B32" s="163" t="s">
        <v>545</v>
      </c>
      <c r="C32" s="91" t="s">
        <v>114</v>
      </c>
      <c r="D32" s="92" t="s">
        <v>27</v>
      </c>
      <c r="E32" s="110">
        <v>30</v>
      </c>
      <c r="F32" s="61"/>
      <c r="G32" s="61"/>
      <c r="H32" s="61"/>
      <c r="I32" s="61"/>
      <c r="J32" s="61"/>
      <c r="K32" s="61"/>
      <c r="L32" s="61"/>
      <c r="M32" s="62"/>
      <c r="N32" s="61"/>
      <c r="O32" s="61"/>
      <c r="P32" s="61"/>
      <c r="Q32" s="241"/>
    </row>
    <row r="33" spans="1:17" ht="15.75">
      <c r="A33" s="97" t="s">
        <v>77</v>
      </c>
      <c r="B33" s="163" t="s">
        <v>545</v>
      </c>
      <c r="C33" s="91" t="s">
        <v>129</v>
      </c>
      <c r="D33" s="92" t="s">
        <v>110</v>
      </c>
      <c r="E33" s="112">
        <v>8</v>
      </c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241"/>
    </row>
    <row r="34" spans="1:17" ht="15.75">
      <c r="A34" s="97" t="s">
        <v>81</v>
      </c>
      <c r="B34" s="163" t="s">
        <v>545</v>
      </c>
      <c r="C34" s="91" t="s">
        <v>115</v>
      </c>
      <c r="D34" s="92" t="s">
        <v>110</v>
      </c>
      <c r="E34" s="112">
        <v>1</v>
      </c>
      <c r="F34" s="61"/>
      <c r="G34" s="61"/>
      <c r="H34" s="61"/>
      <c r="I34" s="61"/>
      <c r="J34" s="61"/>
      <c r="K34" s="61"/>
      <c r="L34" s="61"/>
      <c r="M34" s="62"/>
      <c r="N34" s="61"/>
      <c r="O34" s="61"/>
      <c r="P34" s="61"/>
      <c r="Q34" s="241"/>
    </row>
    <row r="35" spans="1:17" ht="15.75">
      <c r="A35" s="97" t="s">
        <v>78</v>
      </c>
      <c r="B35" s="163" t="s">
        <v>545</v>
      </c>
      <c r="C35" s="91" t="s">
        <v>116</v>
      </c>
      <c r="D35" s="92" t="s">
        <v>110</v>
      </c>
      <c r="E35" s="112">
        <v>1</v>
      </c>
      <c r="F35" s="63"/>
      <c r="G35" s="63"/>
      <c r="H35" s="63"/>
      <c r="I35" s="63"/>
      <c r="J35" s="63"/>
      <c r="K35" s="63"/>
      <c r="L35" s="63"/>
      <c r="M35" s="64"/>
      <c r="N35" s="63"/>
      <c r="O35" s="63"/>
      <c r="P35" s="63"/>
      <c r="Q35" s="241"/>
    </row>
    <row r="36" spans="1:17" ht="15.75">
      <c r="A36" s="97" t="s">
        <v>97</v>
      </c>
      <c r="B36" s="163" t="s">
        <v>545</v>
      </c>
      <c r="C36" s="91" t="s">
        <v>117</v>
      </c>
      <c r="D36" s="92" t="s">
        <v>110</v>
      </c>
      <c r="E36" s="110">
        <f>ROUND(E32/2+2,0)</f>
        <v>17</v>
      </c>
      <c r="F36" s="63"/>
      <c r="G36" s="63"/>
      <c r="H36" s="63"/>
      <c r="I36" s="63"/>
      <c r="J36" s="63"/>
      <c r="K36" s="63"/>
      <c r="L36" s="63"/>
      <c r="M36" s="64"/>
      <c r="N36" s="63"/>
      <c r="O36" s="63"/>
      <c r="P36" s="63"/>
      <c r="Q36" s="241"/>
    </row>
    <row r="37" spans="1:17" ht="27">
      <c r="A37" s="97" t="s">
        <v>39</v>
      </c>
      <c r="B37" s="163" t="s">
        <v>545</v>
      </c>
      <c r="C37" s="93" t="s">
        <v>118</v>
      </c>
      <c r="D37" s="136"/>
      <c r="E37" s="137"/>
      <c r="F37" s="63"/>
      <c r="G37" s="63"/>
      <c r="H37" s="63"/>
      <c r="I37" s="63"/>
      <c r="J37" s="63"/>
      <c r="K37" s="63"/>
      <c r="L37" s="63"/>
      <c r="M37" s="64"/>
      <c r="N37" s="63"/>
      <c r="O37" s="63"/>
      <c r="P37" s="63"/>
      <c r="Q37" s="241"/>
    </row>
    <row r="38" spans="1:17" ht="18" customHeight="1">
      <c r="A38" s="111" t="s">
        <v>72</v>
      </c>
      <c r="B38" s="163" t="s">
        <v>545</v>
      </c>
      <c r="C38" s="91" t="s">
        <v>119</v>
      </c>
      <c r="D38" s="92" t="s">
        <v>27</v>
      </c>
      <c r="E38" s="110">
        <v>118</v>
      </c>
      <c r="F38" s="63"/>
      <c r="G38" s="63"/>
      <c r="H38" s="63"/>
      <c r="I38" s="63"/>
      <c r="J38" s="63"/>
      <c r="K38" s="63"/>
      <c r="L38" s="63"/>
      <c r="M38" s="64"/>
      <c r="N38" s="63"/>
      <c r="O38" s="63"/>
      <c r="P38" s="63"/>
      <c r="Q38" s="241"/>
    </row>
    <row r="39" spans="1:17" ht="15">
      <c r="A39" s="97" t="s">
        <v>73</v>
      </c>
      <c r="B39" s="163" t="s">
        <v>545</v>
      </c>
      <c r="C39" s="91" t="s">
        <v>130</v>
      </c>
      <c r="D39" s="92" t="s">
        <v>110</v>
      </c>
      <c r="E39" s="112">
        <v>33</v>
      </c>
      <c r="F39" s="65"/>
      <c r="G39" s="66"/>
      <c r="H39" s="67"/>
      <c r="I39" s="67"/>
      <c r="J39" s="68"/>
      <c r="K39" s="69"/>
      <c r="L39" s="70"/>
      <c r="M39" s="68"/>
      <c r="N39" s="71"/>
      <c r="O39" s="71"/>
      <c r="P39" s="72"/>
      <c r="Q39" s="241"/>
    </row>
    <row r="40" spans="1:17" ht="15">
      <c r="A40" s="97" t="s">
        <v>74</v>
      </c>
      <c r="B40" s="163" t="s">
        <v>545</v>
      </c>
      <c r="C40" s="91" t="s">
        <v>120</v>
      </c>
      <c r="D40" s="92" t="s">
        <v>110</v>
      </c>
      <c r="E40" s="112">
        <v>3</v>
      </c>
      <c r="F40" s="73"/>
      <c r="G40" s="74"/>
      <c r="H40" s="75"/>
      <c r="I40" s="75"/>
      <c r="J40" s="76"/>
      <c r="K40" s="77"/>
      <c r="L40" s="78"/>
      <c r="M40" s="76"/>
      <c r="N40" s="79"/>
      <c r="O40" s="79"/>
      <c r="P40" s="80"/>
      <c r="Q40" s="241"/>
    </row>
    <row r="41" spans="1:17" ht="15">
      <c r="A41" s="97" t="s">
        <v>75</v>
      </c>
      <c r="B41" s="163" t="s">
        <v>545</v>
      </c>
      <c r="C41" s="91" t="s">
        <v>121</v>
      </c>
      <c r="D41" s="92" t="s">
        <v>110</v>
      </c>
      <c r="E41" s="112">
        <v>1</v>
      </c>
      <c r="F41" s="65"/>
      <c r="G41" s="66"/>
      <c r="H41" s="67"/>
      <c r="I41" s="67"/>
      <c r="J41" s="68"/>
      <c r="K41" s="69"/>
      <c r="L41" s="70"/>
      <c r="M41" s="68"/>
      <c r="N41" s="71"/>
      <c r="O41" s="71"/>
      <c r="P41" s="72"/>
      <c r="Q41" s="241"/>
    </row>
    <row r="42" spans="1:17" ht="15">
      <c r="A42" s="97" t="s">
        <v>96</v>
      </c>
      <c r="B42" s="163" t="s">
        <v>545</v>
      </c>
      <c r="C42" s="91" t="s">
        <v>122</v>
      </c>
      <c r="D42" s="92" t="s">
        <v>110</v>
      </c>
      <c r="E42" s="112">
        <v>1</v>
      </c>
      <c r="F42" s="65"/>
      <c r="G42" s="66"/>
      <c r="H42" s="67"/>
      <c r="I42" s="67"/>
      <c r="J42" s="68"/>
      <c r="K42" s="69"/>
      <c r="L42" s="70"/>
      <c r="M42" s="68"/>
      <c r="N42" s="71"/>
      <c r="O42" s="71"/>
      <c r="P42" s="72"/>
      <c r="Q42" s="241"/>
    </row>
    <row r="43" spans="1:17" ht="15.75">
      <c r="A43" s="97" t="s">
        <v>372</v>
      </c>
      <c r="B43" s="163" t="s">
        <v>545</v>
      </c>
      <c r="C43" s="91" t="s">
        <v>123</v>
      </c>
      <c r="D43" s="92" t="s">
        <v>110</v>
      </c>
      <c r="E43" s="112">
        <v>3</v>
      </c>
      <c r="F43" s="81"/>
      <c r="G43" s="63"/>
      <c r="H43" s="63"/>
      <c r="I43" s="63"/>
      <c r="J43" s="63"/>
      <c r="K43" s="63"/>
      <c r="L43" s="63"/>
      <c r="M43" s="64"/>
      <c r="N43" s="63"/>
      <c r="O43" s="63"/>
      <c r="P43" s="63"/>
      <c r="Q43" s="241"/>
    </row>
    <row r="44" spans="1:17" ht="15.75">
      <c r="A44" s="97" t="s">
        <v>428</v>
      </c>
      <c r="B44" s="163" t="s">
        <v>545</v>
      </c>
      <c r="C44" s="91" t="s">
        <v>124</v>
      </c>
      <c r="D44" s="92" t="s">
        <v>110</v>
      </c>
      <c r="E44" s="112">
        <v>1</v>
      </c>
      <c r="F44" s="81"/>
      <c r="G44" s="63"/>
      <c r="H44" s="63"/>
      <c r="I44" s="63"/>
      <c r="J44" s="63"/>
      <c r="K44" s="63"/>
      <c r="L44" s="63"/>
      <c r="M44" s="64"/>
      <c r="N44" s="63"/>
      <c r="O44" s="63"/>
      <c r="P44" s="63"/>
      <c r="Q44" s="241"/>
    </row>
    <row r="45" spans="1:17" ht="15.75">
      <c r="A45" s="97" t="s">
        <v>429</v>
      </c>
      <c r="B45" s="163" t="s">
        <v>545</v>
      </c>
      <c r="C45" s="91" t="s">
        <v>125</v>
      </c>
      <c r="D45" s="92" t="s">
        <v>110</v>
      </c>
      <c r="E45" s="110">
        <f>ROUND(E38/2+2,0)</f>
        <v>61</v>
      </c>
      <c r="F45" s="81"/>
      <c r="G45" s="63"/>
      <c r="H45" s="63"/>
      <c r="I45" s="63"/>
      <c r="J45" s="63"/>
      <c r="K45" s="63"/>
      <c r="L45" s="63"/>
      <c r="M45" s="64"/>
      <c r="N45" s="63"/>
      <c r="O45" s="63"/>
      <c r="P45" s="63"/>
      <c r="Q45" s="241"/>
    </row>
    <row r="46" spans="1:17" ht="27">
      <c r="A46" s="97" t="s">
        <v>40</v>
      </c>
      <c r="B46" s="163" t="s">
        <v>545</v>
      </c>
      <c r="C46" s="93" t="s">
        <v>126</v>
      </c>
      <c r="D46" s="136"/>
      <c r="E46" s="137"/>
      <c r="F46" s="81"/>
      <c r="G46" s="63"/>
      <c r="H46" s="63"/>
      <c r="I46" s="63"/>
      <c r="J46" s="63"/>
      <c r="K46" s="63"/>
      <c r="L46" s="63"/>
      <c r="M46" s="64"/>
      <c r="N46" s="63"/>
      <c r="O46" s="63"/>
      <c r="P46" s="63"/>
      <c r="Q46" s="241"/>
    </row>
    <row r="47" spans="1:17" ht="15.75">
      <c r="A47" s="97" t="s">
        <v>76</v>
      </c>
      <c r="B47" s="163" t="s">
        <v>545</v>
      </c>
      <c r="C47" s="91" t="s">
        <v>131</v>
      </c>
      <c r="D47" s="92" t="s">
        <v>27</v>
      </c>
      <c r="E47" s="110">
        <v>43</v>
      </c>
      <c r="F47" s="81"/>
      <c r="G47" s="63"/>
      <c r="H47" s="63"/>
      <c r="I47" s="63"/>
      <c r="J47" s="63"/>
      <c r="K47" s="63"/>
      <c r="L47" s="63"/>
      <c r="M47" s="64"/>
      <c r="N47" s="63"/>
      <c r="O47" s="63"/>
      <c r="P47" s="63"/>
      <c r="Q47" s="241"/>
    </row>
    <row r="48" spans="1:17" ht="15.75">
      <c r="A48" s="97" t="s">
        <v>77</v>
      </c>
      <c r="B48" s="163" t="s">
        <v>545</v>
      </c>
      <c r="C48" s="91" t="s">
        <v>139</v>
      </c>
      <c r="D48" s="92" t="s">
        <v>110</v>
      </c>
      <c r="E48" s="112">
        <v>16</v>
      </c>
      <c r="F48" s="81"/>
      <c r="G48" s="63"/>
      <c r="H48" s="63"/>
      <c r="I48" s="63"/>
      <c r="J48" s="63"/>
      <c r="K48" s="63"/>
      <c r="L48" s="63"/>
      <c r="M48" s="64"/>
      <c r="N48" s="63"/>
      <c r="O48" s="63"/>
      <c r="P48" s="63"/>
      <c r="Q48" s="241"/>
    </row>
    <row r="49" spans="1:17" ht="15.75">
      <c r="A49" s="97" t="s">
        <v>81</v>
      </c>
      <c r="B49" s="163" t="s">
        <v>545</v>
      </c>
      <c r="C49" s="91" t="s">
        <v>132</v>
      </c>
      <c r="D49" s="92" t="s">
        <v>110</v>
      </c>
      <c r="E49" s="112">
        <v>1</v>
      </c>
      <c r="F49" s="81"/>
      <c r="G49" s="63"/>
      <c r="H49" s="63"/>
      <c r="I49" s="63"/>
      <c r="J49" s="63"/>
      <c r="K49" s="63"/>
      <c r="L49" s="63"/>
      <c r="M49" s="64"/>
      <c r="N49" s="63"/>
      <c r="O49" s="63"/>
      <c r="P49" s="63"/>
      <c r="Q49" s="241"/>
    </row>
    <row r="50" spans="1:17" ht="15.75">
      <c r="A50" s="97" t="s">
        <v>78</v>
      </c>
      <c r="B50" s="163" t="s">
        <v>545</v>
      </c>
      <c r="C50" s="91" t="s">
        <v>133</v>
      </c>
      <c r="D50" s="92" t="s">
        <v>110</v>
      </c>
      <c r="E50" s="112">
        <v>7</v>
      </c>
      <c r="F50" s="81"/>
      <c r="G50" s="63"/>
      <c r="H50" s="63"/>
      <c r="I50" s="63"/>
      <c r="J50" s="63"/>
      <c r="K50" s="63"/>
      <c r="L50" s="63"/>
      <c r="M50" s="64"/>
      <c r="N50" s="63"/>
      <c r="O50" s="63"/>
      <c r="P50" s="63"/>
      <c r="Q50" s="241"/>
    </row>
    <row r="51" spans="1:17" ht="15.75">
      <c r="A51" s="97" t="s">
        <v>97</v>
      </c>
      <c r="B51" s="163" t="s">
        <v>545</v>
      </c>
      <c r="C51" s="91" t="s">
        <v>134</v>
      </c>
      <c r="D51" s="92" t="s">
        <v>110</v>
      </c>
      <c r="E51" s="112">
        <v>1</v>
      </c>
      <c r="F51" s="81"/>
      <c r="G51" s="63"/>
      <c r="H51" s="63"/>
      <c r="I51" s="63"/>
      <c r="J51" s="63"/>
      <c r="K51" s="63"/>
      <c r="L51" s="63"/>
      <c r="M51" s="64"/>
      <c r="N51" s="63"/>
      <c r="O51" s="63"/>
      <c r="P51" s="63"/>
      <c r="Q51" s="241"/>
    </row>
    <row r="52" spans="1:17" ht="15.75">
      <c r="A52" s="97" t="s">
        <v>430</v>
      </c>
      <c r="B52" s="163" t="s">
        <v>545</v>
      </c>
      <c r="C52" s="91" t="s">
        <v>135</v>
      </c>
      <c r="D52" s="92" t="s">
        <v>110</v>
      </c>
      <c r="E52" s="112">
        <v>1</v>
      </c>
      <c r="F52" s="81"/>
      <c r="G52" s="63"/>
      <c r="H52" s="63"/>
      <c r="I52" s="63"/>
      <c r="J52" s="63"/>
      <c r="K52" s="63"/>
      <c r="L52" s="63"/>
      <c r="M52" s="64"/>
      <c r="N52" s="63"/>
      <c r="O52" s="63"/>
      <c r="P52" s="63"/>
      <c r="Q52" s="241"/>
    </row>
    <row r="53" spans="1:17" ht="15.75">
      <c r="A53" s="97" t="s">
        <v>431</v>
      </c>
      <c r="B53" s="163" t="s">
        <v>545</v>
      </c>
      <c r="C53" s="91" t="s">
        <v>136</v>
      </c>
      <c r="D53" s="92" t="s">
        <v>110</v>
      </c>
      <c r="E53" s="112">
        <v>3</v>
      </c>
      <c r="F53" s="81"/>
      <c r="G53" s="63"/>
      <c r="H53" s="63"/>
      <c r="I53" s="63"/>
      <c r="J53" s="63"/>
      <c r="K53" s="63"/>
      <c r="L53" s="63"/>
      <c r="M53" s="82"/>
      <c r="N53" s="63"/>
      <c r="O53" s="63"/>
      <c r="P53" s="63"/>
      <c r="Q53" s="241"/>
    </row>
    <row r="54" spans="1:17" ht="15.75">
      <c r="A54" s="97" t="s">
        <v>432</v>
      </c>
      <c r="B54" s="163" t="s">
        <v>545</v>
      </c>
      <c r="C54" s="91" t="s">
        <v>137</v>
      </c>
      <c r="D54" s="92" t="s">
        <v>110</v>
      </c>
      <c r="E54" s="112">
        <v>1</v>
      </c>
      <c r="F54" s="81"/>
      <c r="G54" s="63"/>
      <c r="H54" s="63"/>
      <c r="I54" s="63"/>
      <c r="J54" s="63"/>
      <c r="K54" s="63"/>
      <c r="L54" s="63"/>
      <c r="M54" s="64"/>
      <c r="N54" s="63"/>
      <c r="O54" s="63"/>
      <c r="P54" s="63"/>
      <c r="Q54" s="241"/>
    </row>
    <row r="55" spans="1:17" ht="15.75">
      <c r="A55" s="99" t="s">
        <v>433</v>
      </c>
      <c r="B55" s="163" t="s">
        <v>545</v>
      </c>
      <c r="C55" s="91" t="s">
        <v>138</v>
      </c>
      <c r="D55" s="92" t="s">
        <v>110</v>
      </c>
      <c r="E55" s="110">
        <f>ROUND(E47/2+2,0)</f>
        <v>24</v>
      </c>
      <c r="F55" s="63"/>
      <c r="G55" s="63"/>
      <c r="H55" s="63"/>
      <c r="I55" s="63"/>
      <c r="J55" s="63"/>
      <c r="K55" s="63"/>
      <c r="L55" s="63"/>
      <c r="M55" s="64"/>
      <c r="N55" s="63"/>
      <c r="O55" s="63"/>
      <c r="P55" s="63"/>
      <c r="Q55" s="241"/>
    </row>
    <row r="56" spans="1:17" ht="27">
      <c r="A56" s="99" t="s">
        <v>373</v>
      </c>
      <c r="B56" s="163" t="s">
        <v>545</v>
      </c>
      <c r="C56" s="93" t="s">
        <v>140</v>
      </c>
      <c r="D56" s="131"/>
      <c r="E56" s="135"/>
      <c r="F56" s="63"/>
      <c r="G56" s="63"/>
      <c r="H56" s="63"/>
      <c r="I56" s="63"/>
      <c r="J56" s="63"/>
      <c r="K56" s="63"/>
      <c r="L56" s="63"/>
      <c r="M56" s="64"/>
      <c r="N56" s="63"/>
      <c r="O56" s="63"/>
      <c r="P56" s="63"/>
      <c r="Q56" s="241"/>
    </row>
    <row r="57" spans="1:17" ht="15.75">
      <c r="A57" s="99" t="s">
        <v>374</v>
      </c>
      <c r="B57" s="163" t="s">
        <v>545</v>
      </c>
      <c r="C57" s="91" t="s">
        <v>141</v>
      </c>
      <c r="D57" s="92" t="s">
        <v>27</v>
      </c>
      <c r="E57" s="110">
        <v>57</v>
      </c>
      <c r="F57" s="63"/>
      <c r="G57" s="63"/>
      <c r="H57" s="63"/>
      <c r="I57" s="63"/>
      <c r="J57" s="63"/>
      <c r="K57" s="63"/>
      <c r="L57" s="63"/>
      <c r="M57" s="64"/>
      <c r="N57" s="63"/>
      <c r="O57" s="63"/>
      <c r="P57" s="63"/>
      <c r="Q57" s="241"/>
    </row>
    <row r="58" spans="1:17" ht="15.75">
      <c r="A58" s="99" t="s">
        <v>434</v>
      </c>
      <c r="B58" s="163" t="s">
        <v>545</v>
      </c>
      <c r="C58" s="91" t="s">
        <v>151</v>
      </c>
      <c r="D58" s="92" t="s">
        <v>110</v>
      </c>
      <c r="E58" s="112">
        <v>7</v>
      </c>
      <c r="F58" s="63"/>
      <c r="G58" s="63"/>
      <c r="H58" s="63"/>
      <c r="I58" s="63"/>
      <c r="J58" s="63"/>
      <c r="K58" s="63"/>
      <c r="L58" s="63"/>
      <c r="M58" s="64"/>
      <c r="N58" s="63"/>
      <c r="O58" s="63"/>
      <c r="P58" s="63"/>
      <c r="Q58" s="241"/>
    </row>
    <row r="59" spans="1:17" ht="15.75">
      <c r="A59" s="99" t="s">
        <v>435</v>
      </c>
      <c r="B59" s="163" t="s">
        <v>545</v>
      </c>
      <c r="C59" s="91" t="s">
        <v>142</v>
      </c>
      <c r="D59" s="92" t="s">
        <v>110</v>
      </c>
      <c r="E59" s="112">
        <v>2</v>
      </c>
      <c r="F59" s="63"/>
      <c r="G59" s="63"/>
      <c r="H59" s="63"/>
      <c r="I59" s="63"/>
      <c r="J59" s="63"/>
      <c r="K59" s="63"/>
      <c r="L59" s="63"/>
      <c r="M59" s="64"/>
      <c r="N59" s="63"/>
      <c r="O59" s="63"/>
      <c r="P59" s="63"/>
      <c r="Q59" s="241"/>
    </row>
    <row r="60" spans="1:17" ht="15.75">
      <c r="A60" s="99" t="s">
        <v>436</v>
      </c>
      <c r="B60" s="163" t="s">
        <v>545</v>
      </c>
      <c r="C60" s="91" t="s">
        <v>143</v>
      </c>
      <c r="D60" s="92" t="s">
        <v>110</v>
      </c>
      <c r="E60" s="112">
        <v>4</v>
      </c>
      <c r="F60" s="63"/>
      <c r="G60" s="63"/>
      <c r="H60" s="63"/>
      <c r="I60" s="63"/>
      <c r="J60" s="63"/>
      <c r="K60" s="63"/>
      <c r="L60" s="63"/>
      <c r="M60" s="64"/>
      <c r="N60" s="63"/>
      <c r="O60" s="63"/>
      <c r="P60" s="63"/>
      <c r="Q60" s="241"/>
    </row>
    <row r="61" spans="1:17" ht="15.75">
      <c r="A61" s="99" t="s">
        <v>437</v>
      </c>
      <c r="B61" s="163" t="s">
        <v>545</v>
      </c>
      <c r="C61" s="91" t="s">
        <v>144</v>
      </c>
      <c r="D61" s="92" t="s">
        <v>110</v>
      </c>
      <c r="E61" s="112">
        <v>3</v>
      </c>
      <c r="F61" s="61"/>
      <c r="G61" s="61"/>
      <c r="H61" s="61"/>
      <c r="I61" s="61"/>
      <c r="J61" s="61"/>
      <c r="K61" s="61"/>
      <c r="L61" s="61"/>
      <c r="M61" s="62"/>
      <c r="N61" s="61"/>
      <c r="O61" s="61"/>
      <c r="P61" s="61"/>
      <c r="Q61" s="241"/>
    </row>
    <row r="62" spans="1:17" ht="15.75">
      <c r="A62" s="99" t="s">
        <v>438</v>
      </c>
      <c r="B62" s="163" t="s">
        <v>545</v>
      </c>
      <c r="C62" s="91" t="s">
        <v>145</v>
      </c>
      <c r="D62" s="92" t="s">
        <v>110</v>
      </c>
      <c r="E62" s="112">
        <v>1</v>
      </c>
      <c r="F62" s="61"/>
      <c r="G62" s="61"/>
      <c r="H62" s="61"/>
      <c r="I62" s="61"/>
      <c r="J62" s="61"/>
      <c r="K62" s="61"/>
      <c r="L62" s="61"/>
      <c r="M62" s="62"/>
      <c r="N62" s="61"/>
      <c r="O62" s="61"/>
      <c r="P62" s="61"/>
      <c r="Q62" s="241"/>
    </row>
    <row r="63" spans="1:17" ht="15.75">
      <c r="A63" s="99" t="s">
        <v>439</v>
      </c>
      <c r="B63" s="163" t="s">
        <v>545</v>
      </c>
      <c r="C63" s="91" t="s">
        <v>146</v>
      </c>
      <c r="D63" s="92" t="s">
        <v>110</v>
      </c>
      <c r="E63" s="112">
        <v>2</v>
      </c>
      <c r="F63" s="61"/>
      <c r="G63" s="61"/>
      <c r="H63" s="61"/>
      <c r="I63" s="61"/>
      <c r="J63" s="61"/>
      <c r="K63" s="61"/>
      <c r="L63" s="61"/>
      <c r="M63" s="62"/>
      <c r="N63" s="61"/>
      <c r="O63" s="61"/>
      <c r="P63" s="61"/>
      <c r="Q63" s="241"/>
    </row>
    <row r="64" spans="1:17" ht="15.75">
      <c r="A64" s="113" t="s">
        <v>440</v>
      </c>
      <c r="B64" s="163" t="s">
        <v>545</v>
      </c>
      <c r="C64" s="91" t="s">
        <v>147</v>
      </c>
      <c r="D64" s="92" t="s">
        <v>110</v>
      </c>
      <c r="E64" s="112">
        <v>8</v>
      </c>
      <c r="F64" s="61"/>
      <c r="G64" s="61"/>
      <c r="H64" s="61"/>
      <c r="I64" s="61"/>
      <c r="J64" s="61"/>
      <c r="K64" s="61"/>
      <c r="L64" s="61"/>
      <c r="M64" s="62"/>
      <c r="N64" s="61"/>
      <c r="O64" s="61"/>
      <c r="P64" s="61"/>
      <c r="Q64" s="241"/>
    </row>
    <row r="65" spans="1:17" ht="15.75">
      <c r="A65" s="99" t="s">
        <v>441</v>
      </c>
      <c r="B65" s="163" t="s">
        <v>545</v>
      </c>
      <c r="C65" s="91" t="s">
        <v>148</v>
      </c>
      <c r="D65" s="92" t="s">
        <v>110</v>
      </c>
      <c r="E65" s="112">
        <v>1</v>
      </c>
      <c r="F65" s="61"/>
      <c r="G65" s="61"/>
      <c r="H65" s="61"/>
      <c r="I65" s="61"/>
      <c r="J65" s="61"/>
      <c r="K65" s="61"/>
      <c r="L65" s="61"/>
      <c r="M65" s="62"/>
      <c r="N65" s="61"/>
      <c r="O65" s="61"/>
      <c r="P65" s="61"/>
      <c r="Q65" s="241"/>
    </row>
    <row r="66" spans="1:17" ht="15.75">
      <c r="A66" s="99" t="s">
        <v>442</v>
      </c>
      <c r="B66" s="163" t="s">
        <v>545</v>
      </c>
      <c r="C66" s="91" t="s">
        <v>149</v>
      </c>
      <c r="D66" s="92" t="s">
        <v>110</v>
      </c>
      <c r="E66" s="112">
        <v>2</v>
      </c>
      <c r="F66" s="61"/>
      <c r="G66" s="61"/>
      <c r="H66" s="61"/>
      <c r="I66" s="61"/>
      <c r="J66" s="61"/>
      <c r="K66" s="61"/>
      <c r="L66" s="61"/>
      <c r="M66" s="62"/>
      <c r="N66" s="61"/>
      <c r="O66" s="61"/>
      <c r="P66" s="61"/>
      <c r="Q66" s="241"/>
    </row>
    <row r="67" spans="1:17" ht="15.75">
      <c r="A67" s="99" t="s">
        <v>443</v>
      </c>
      <c r="B67" s="163" t="s">
        <v>545</v>
      </c>
      <c r="C67" s="91" t="s">
        <v>150</v>
      </c>
      <c r="D67" s="92" t="s">
        <v>110</v>
      </c>
      <c r="E67" s="110">
        <v>31</v>
      </c>
      <c r="F67" s="61"/>
      <c r="G67" s="61"/>
      <c r="H67" s="61"/>
      <c r="I67" s="61"/>
      <c r="J67" s="61"/>
      <c r="K67" s="61"/>
      <c r="L67" s="61"/>
      <c r="M67" s="62"/>
      <c r="N67" s="61"/>
      <c r="O67" s="61"/>
      <c r="P67" s="61"/>
      <c r="Q67" s="241"/>
    </row>
    <row r="68" spans="1:17" ht="27">
      <c r="A68" s="99" t="s">
        <v>376</v>
      </c>
      <c r="B68" s="163" t="s">
        <v>545</v>
      </c>
      <c r="C68" s="93" t="s">
        <v>152</v>
      </c>
      <c r="D68" s="131"/>
      <c r="E68" s="131"/>
      <c r="F68" s="61"/>
      <c r="G68" s="61"/>
      <c r="H68" s="61"/>
      <c r="I68" s="61"/>
      <c r="J68" s="61"/>
      <c r="K68" s="61"/>
      <c r="L68" s="61"/>
      <c r="M68" s="62"/>
      <c r="N68" s="61"/>
      <c r="O68" s="61"/>
      <c r="P68" s="61"/>
      <c r="Q68" s="241"/>
    </row>
    <row r="69" spans="1:17" ht="15.75">
      <c r="A69" s="99" t="s">
        <v>377</v>
      </c>
      <c r="B69" s="163" t="s">
        <v>545</v>
      </c>
      <c r="C69" s="91" t="s">
        <v>153</v>
      </c>
      <c r="D69" s="92" t="s">
        <v>27</v>
      </c>
      <c r="E69" s="110">
        <v>51</v>
      </c>
      <c r="F69" s="61"/>
      <c r="G69" s="61"/>
      <c r="H69" s="61"/>
      <c r="I69" s="61"/>
      <c r="J69" s="61"/>
      <c r="K69" s="61"/>
      <c r="L69" s="61"/>
      <c r="M69" s="62"/>
      <c r="N69" s="61"/>
      <c r="O69" s="61"/>
      <c r="P69" s="61"/>
      <c r="Q69" s="241"/>
    </row>
    <row r="70" spans="1:17" ht="15.75">
      <c r="A70" s="99" t="s">
        <v>378</v>
      </c>
      <c r="B70" s="163" t="s">
        <v>545</v>
      </c>
      <c r="C70" s="91" t="s">
        <v>162</v>
      </c>
      <c r="D70" s="92" t="s">
        <v>110</v>
      </c>
      <c r="E70" s="112">
        <v>12</v>
      </c>
      <c r="F70" s="61"/>
      <c r="G70" s="61"/>
      <c r="H70" s="61"/>
      <c r="I70" s="61"/>
      <c r="J70" s="61"/>
      <c r="K70" s="61"/>
      <c r="L70" s="61"/>
      <c r="M70" s="62"/>
      <c r="N70" s="61"/>
      <c r="O70" s="61"/>
      <c r="P70" s="61"/>
      <c r="Q70" s="241"/>
    </row>
    <row r="71" spans="1:17" ht="15.75">
      <c r="A71" s="99" t="s">
        <v>444</v>
      </c>
      <c r="B71" s="163" t="s">
        <v>545</v>
      </c>
      <c r="C71" s="91" t="s">
        <v>163</v>
      </c>
      <c r="D71" s="92" t="s">
        <v>110</v>
      </c>
      <c r="E71" s="112">
        <v>1</v>
      </c>
      <c r="F71" s="61"/>
      <c r="G71" s="61"/>
      <c r="H71" s="61"/>
      <c r="I71" s="61"/>
      <c r="J71" s="61"/>
      <c r="K71" s="61"/>
      <c r="L71" s="61"/>
      <c r="M71" s="62"/>
      <c r="N71" s="61"/>
      <c r="O71" s="61"/>
      <c r="P71" s="61"/>
      <c r="Q71" s="241"/>
    </row>
    <row r="72" spans="1:17" s="2" customFormat="1" ht="15.75">
      <c r="A72" s="99" t="s">
        <v>445</v>
      </c>
      <c r="B72" s="163" t="s">
        <v>545</v>
      </c>
      <c r="C72" s="91" t="s">
        <v>164</v>
      </c>
      <c r="D72" s="92" t="s">
        <v>110</v>
      </c>
      <c r="E72" s="112">
        <v>1</v>
      </c>
      <c r="F72" s="61"/>
      <c r="G72" s="61"/>
      <c r="H72" s="61"/>
      <c r="I72" s="61"/>
      <c r="J72" s="61"/>
      <c r="K72" s="61"/>
      <c r="L72" s="61"/>
      <c r="M72" s="62"/>
      <c r="N72" s="61"/>
      <c r="O72" s="61"/>
      <c r="P72" s="61"/>
      <c r="Q72" s="242"/>
    </row>
    <row r="73" spans="1:17" s="2" customFormat="1" ht="15.75">
      <c r="A73" s="99" t="s">
        <v>446</v>
      </c>
      <c r="B73" s="163" t="s">
        <v>545</v>
      </c>
      <c r="C73" s="91" t="s">
        <v>154</v>
      </c>
      <c r="D73" s="92" t="s">
        <v>110</v>
      </c>
      <c r="E73" s="112">
        <v>6</v>
      </c>
      <c r="F73" s="61"/>
      <c r="G73" s="61"/>
      <c r="H73" s="61"/>
      <c r="I73" s="61"/>
      <c r="J73" s="61"/>
      <c r="K73" s="61"/>
      <c r="L73" s="61"/>
      <c r="M73" s="62"/>
      <c r="N73" s="61"/>
      <c r="O73" s="61"/>
      <c r="P73" s="61"/>
      <c r="Q73" s="242"/>
    </row>
    <row r="74" spans="1:17" s="2" customFormat="1" ht="15.75">
      <c r="A74" s="99" t="s">
        <v>447</v>
      </c>
      <c r="B74" s="163" t="s">
        <v>545</v>
      </c>
      <c r="C74" s="91" t="s">
        <v>155</v>
      </c>
      <c r="D74" s="92" t="s">
        <v>110</v>
      </c>
      <c r="E74" s="112">
        <v>1</v>
      </c>
      <c r="F74" s="61"/>
      <c r="G74" s="61"/>
      <c r="H74" s="61"/>
      <c r="I74" s="61"/>
      <c r="J74" s="61"/>
      <c r="K74" s="61"/>
      <c r="L74" s="61"/>
      <c r="M74" s="62"/>
      <c r="N74" s="61"/>
      <c r="O74" s="61"/>
      <c r="P74" s="61"/>
      <c r="Q74" s="242"/>
    </row>
    <row r="75" spans="1:17" s="2" customFormat="1" ht="15.75">
      <c r="A75" s="99" t="s">
        <v>448</v>
      </c>
      <c r="B75" s="163" t="s">
        <v>545</v>
      </c>
      <c r="C75" s="91" t="s">
        <v>156</v>
      </c>
      <c r="D75" s="92" t="s">
        <v>110</v>
      </c>
      <c r="E75" s="112">
        <v>1</v>
      </c>
      <c r="F75" s="61"/>
      <c r="G75" s="61"/>
      <c r="H75" s="61"/>
      <c r="I75" s="61"/>
      <c r="J75" s="61"/>
      <c r="K75" s="61"/>
      <c r="L75" s="61"/>
      <c r="M75" s="62"/>
      <c r="N75" s="61"/>
      <c r="O75" s="61"/>
      <c r="P75" s="61"/>
      <c r="Q75" s="242"/>
    </row>
    <row r="76" spans="1:17" s="2" customFormat="1" ht="15.75">
      <c r="A76" s="99" t="s">
        <v>449</v>
      </c>
      <c r="B76" s="163" t="s">
        <v>545</v>
      </c>
      <c r="C76" s="91" t="s">
        <v>157</v>
      </c>
      <c r="D76" s="92" t="s">
        <v>110</v>
      </c>
      <c r="E76" s="112">
        <v>1</v>
      </c>
      <c r="F76" s="61"/>
      <c r="G76" s="61"/>
      <c r="H76" s="61"/>
      <c r="I76" s="61"/>
      <c r="J76" s="61"/>
      <c r="K76" s="61"/>
      <c r="L76" s="61"/>
      <c r="M76" s="62"/>
      <c r="N76" s="61"/>
      <c r="O76" s="61"/>
      <c r="P76" s="61"/>
      <c r="Q76" s="242"/>
    </row>
    <row r="77" spans="1:17" s="2" customFormat="1" ht="15.75">
      <c r="A77" s="99" t="s">
        <v>450</v>
      </c>
      <c r="B77" s="163" t="s">
        <v>545</v>
      </c>
      <c r="C77" s="91" t="s">
        <v>158</v>
      </c>
      <c r="D77" s="92" t="s">
        <v>110</v>
      </c>
      <c r="E77" s="112">
        <v>4</v>
      </c>
      <c r="F77" s="61"/>
      <c r="G77" s="61"/>
      <c r="H77" s="61"/>
      <c r="I77" s="61"/>
      <c r="J77" s="61"/>
      <c r="K77" s="61"/>
      <c r="L77" s="61"/>
      <c r="M77" s="62"/>
      <c r="N77" s="61"/>
      <c r="O77" s="61"/>
      <c r="P77" s="61"/>
      <c r="Q77" s="242"/>
    </row>
    <row r="78" spans="1:17" s="2" customFormat="1" ht="15.75">
      <c r="A78" s="99" t="s">
        <v>451</v>
      </c>
      <c r="B78" s="163" t="s">
        <v>545</v>
      </c>
      <c r="C78" s="91" t="s">
        <v>159</v>
      </c>
      <c r="D78" s="92" t="s">
        <v>110</v>
      </c>
      <c r="E78" s="112">
        <v>1</v>
      </c>
      <c r="F78" s="61"/>
      <c r="G78" s="61"/>
      <c r="H78" s="61"/>
      <c r="I78" s="61"/>
      <c r="J78" s="61"/>
      <c r="K78" s="61"/>
      <c r="L78" s="61"/>
      <c r="M78" s="62"/>
      <c r="N78" s="61"/>
      <c r="O78" s="61"/>
      <c r="P78" s="61"/>
      <c r="Q78" s="242"/>
    </row>
    <row r="79" spans="1:17" s="2" customFormat="1" ht="15.75">
      <c r="A79" s="99" t="s">
        <v>452</v>
      </c>
      <c r="B79" s="163" t="s">
        <v>545</v>
      </c>
      <c r="C79" s="91" t="s">
        <v>160</v>
      </c>
      <c r="D79" s="92" t="s">
        <v>110</v>
      </c>
      <c r="E79" s="112">
        <v>1</v>
      </c>
      <c r="F79" s="61"/>
      <c r="G79" s="61"/>
      <c r="H79" s="61"/>
      <c r="I79" s="61"/>
      <c r="J79" s="61"/>
      <c r="K79" s="61"/>
      <c r="L79" s="61"/>
      <c r="M79" s="62"/>
      <c r="N79" s="61"/>
      <c r="O79" s="61"/>
      <c r="P79" s="61"/>
      <c r="Q79" s="242"/>
    </row>
    <row r="80" spans="1:17" s="2" customFormat="1" ht="15.75">
      <c r="A80" s="113" t="s">
        <v>453</v>
      </c>
      <c r="B80" s="163" t="s">
        <v>545</v>
      </c>
      <c r="C80" s="91" t="s">
        <v>161</v>
      </c>
      <c r="D80" s="92" t="s">
        <v>110</v>
      </c>
      <c r="E80" s="110">
        <v>28</v>
      </c>
      <c r="F80" s="61"/>
      <c r="G80" s="61"/>
      <c r="H80" s="61"/>
      <c r="I80" s="61"/>
      <c r="J80" s="61"/>
      <c r="K80" s="61"/>
      <c r="L80" s="61"/>
      <c r="M80" s="62"/>
      <c r="N80" s="61"/>
      <c r="O80" s="61"/>
      <c r="P80" s="61"/>
      <c r="Q80" s="242"/>
    </row>
    <row r="81" spans="1:17" s="2" customFormat="1" ht="27">
      <c r="A81" s="113" t="s">
        <v>379</v>
      </c>
      <c r="B81" s="163" t="s">
        <v>545</v>
      </c>
      <c r="C81" s="93" t="s">
        <v>165</v>
      </c>
      <c r="D81" s="131"/>
      <c r="E81" s="135"/>
      <c r="F81" s="61"/>
      <c r="G81" s="61"/>
      <c r="H81" s="61"/>
      <c r="I81" s="61"/>
      <c r="J81" s="61"/>
      <c r="K81" s="61"/>
      <c r="L81" s="61"/>
      <c r="M81" s="62"/>
      <c r="N81" s="61"/>
      <c r="O81" s="61"/>
      <c r="P81" s="61"/>
      <c r="Q81" s="242"/>
    </row>
    <row r="82" spans="1:17" s="2" customFormat="1" ht="15.75">
      <c r="A82" s="113" t="s">
        <v>380</v>
      </c>
      <c r="B82" s="163" t="s">
        <v>545</v>
      </c>
      <c r="C82" s="91" t="s">
        <v>166</v>
      </c>
      <c r="D82" s="92" t="s">
        <v>27</v>
      </c>
      <c r="E82" s="110">
        <v>22</v>
      </c>
      <c r="F82" s="61"/>
      <c r="G82" s="61"/>
      <c r="H82" s="61"/>
      <c r="I82" s="61"/>
      <c r="J82" s="61"/>
      <c r="K82" s="61"/>
      <c r="L82" s="61"/>
      <c r="M82" s="62"/>
      <c r="N82" s="61"/>
      <c r="O82" s="61"/>
      <c r="P82" s="61"/>
      <c r="Q82" s="242"/>
    </row>
    <row r="83" spans="1:17" s="2" customFormat="1" ht="15.75">
      <c r="A83" s="113" t="s">
        <v>381</v>
      </c>
      <c r="B83" s="163" t="s">
        <v>545</v>
      </c>
      <c r="C83" s="91" t="s">
        <v>167</v>
      </c>
      <c r="D83" s="92" t="s">
        <v>110</v>
      </c>
      <c r="E83" s="112">
        <v>3</v>
      </c>
      <c r="F83" s="61"/>
      <c r="G83" s="61"/>
      <c r="H83" s="61"/>
      <c r="I83" s="61"/>
      <c r="J83" s="61"/>
      <c r="K83" s="61"/>
      <c r="L83" s="61"/>
      <c r="M83" s="62"/>
      <c r="N83" s="61"/>
      <c r="O83" s="61"/>
      <c r="P83" s="61"/>
      <c r="Q83" s="242"/>
    </row>
    <row r="84" spans="1:17" s="2" customFormat="1" ht="15.75">
      <c r="A84" s="113" t="s">
        <v>454</v>
      </c>
      <c r="B84" s="163" t="s">
        <v>545</v>
      </c>
      <c r="C84" s="91" t="s">
        <v>168</v>
      </c>
      <c r="D84" s="92" t="s">
        <v>110</v>
      </c>
      <c r="E84" s="112">
        <v>1</v>
      </c>
      <c r="F84" s="61"/>
      <c r="G84" s="61"/>
      <c r="H84" s="61"/>
      <c r="I84" s="61"/>
      <c r="J84" s="61"/>
      <c r="K84" s="61"/>
      <c r="L84" s="61"/>
      <c r="M84" s="62"/>
      <c r="N84" s="61"/>
      <c r="O84" s="61"/>
      <c r="P84" s="61"/>
      <c r="Q84" s="242"/>
    </row>
    <row r="85" spans="1:17" s="2" customFormat="1" ht="15.75">
      <c r="A85" s="113" t="s">
        <v>455</v>
      </c>
      <c r="B85" s="163" t="s">
        <v>545</v>
      </c>
      <c r="C85" s="91" t="s">
        <v>169</v>
      </c>
      <c r="D85" s="92" t="s">
        <v>110</v>
      </c>
      <c r="E85" s="112">
        <v>5</v>
      </c>
      <c r="F85" s="61"/>
      <c r="G85" s="61"/>
      <c r="H85" s="61"/>
      <c r="I85" s="61"/>
      <c r="J85" s="61"/>
      <c r="K85" s="61"/>
      <c r="L85" s="61"/>
      <c r="M85" s="62"/>
      <c r="N85" s="61"/>
      <c r="O85" s="61"/>
      <c r="P85" s="61"/>
      <c r="Q85" s="242"/>
    </row>
    <row r="86" spans="1:17" s="2" customFormat="1" ht="15.75">
      <c r="A86" s="113" t="s">
        <v>456</v>
      </c>
      <c r="B86" s="163" t="s">
        <v>545</v>
      </c>
      <c r="C86" s="91" t="s">
        <v>170</v>
      </c>
      <c r="D86" s="92" t="s">
        <v>110</v>
      </c>
      <c r="E86" s="112">
        <v>3</v>
      </c>
      <c r="F86" s="61"/>
      <c r="G86" s="61"/>
      <c r="H86" s="61"/>
      <c r="I86" s="61"/>
      <c r="J86" s="61"/>
      <c r="K86" s="61"/>
      <c r="L86" s="61"/>
      <c r="M86" s="62"/>
      <c r="N86" s="61"/>
      <c r="O86" s="61"/>
      <c r="P86" s="61"/>
      <c r="Q86" s="242"/>
    </row>
    <row r="87" spans="1:17" s="2" customFormat="1" ht="15.75">
      <c r="A87" s="113" t="s">
        <v>457</v>
      </c>
      <c r="B87" s="163" t="s">
        <v>545</v>
      </c>
      <c r="C87" s="114" t="s">
        <v>171</v>
      </c>
      <c r="D87" s="115" t="s">
        <v>110</v>
      </c>
      <c r="E87" s="116">
        <v>13</v>
      </c>
      <c r="F87" s="61"/>
      <c r="G87" s="61"/>
      <c r="H87" s="61"/>
      <c r="I87" s="61"/>
      <c r="J87" s="61"/>
      <c r="K87" s="61"/>
      <c r="L87" s="61"/>
      <c r="M87" s="62"/>
      <c r="N87" s="61"/>
      <c r="O87" s="61"/>
      <c r="P87" s="61"/>
      <c r="Q87" s="242"/>
    </row>
    <row r="88" spans="1:17" s="2" customFormat="1" ht="27">
      <c r="A88" s="113" t="s">
        <v>382</v>
      </c>
      <c r="B88" s="163" t="s">
        <v>545</v>
      </c>
      <c r="C88" s="93" t="s">
        <v>172</v>
      </c>
      <c r="D88" s="131"/>
      <c r="E88" s="131"/>
      <c r="F88" s="61"/>
      <c r="G88" s="61"/>
      <c r="H88" s="61"/>
      <c r="I88" s="61"/>
      <c r="J88" s="61"/>
      <c r="K88" s="61"/>
      <c r="L88" s="61"/>
      <c r="M88" s="62"/>
      <c r="N88" s="61"/>
      <c r="O88" s="61"/>
      <c r="P88" s="61"/>
      <c r="Q88" s="242"/>
    </row>
    <row r="89" spans="1:17" s="2" customFormat="1" ht="15.75">
      <c r="A89" s="113" t="s">
        <v>383</v>
      </c>
      <c r="B89" s="163" t="s">
        <v>545</v>
      </c>
      <c r="C89" s="91" t="s">
        <v>173</v>
      </c>
      <c r="D89" s="92" t="s">
        <v>27</v>
      </c>
      <c r="E89" s="110">
        <v>23</v>
      </c>
      <c r="F89" s="61"/>
      <c r="G89" s="61"/>
      <c r="H89" s="61"/>
      <c r="I89" s="61"/>
      <c r="J89" s="61"/>
      <c r="K89" s="61"/>
      <c r="L89" s="61"/>
      <c r="M89" s="62"/>
      <c r="N89" s="61"/>
      <c r="O89" s="61"/>
      <c r="P89" s="61"/>
      <c r="Q89" s="242"/>
    </row>
    <row r="90" spans="1:17" s="2" customFormat="1" ht="15.75">
      <c r="A90" s="113" t="s">
        <v>384</v>
      </c>
      <c r="B90" s="163" t="s">
        <v>545</v>
      </c>
      <c r="C90" s="91" t="s">
        <v>181</v>
      </c>
      <c r="D90" s="92" t="s">
        <v>110</v>
      </c>
      <c r="E90" s="112">
        <v>4</v>
      </c>
      <c r="F90" s="61"/>
      <c r="G90" s="61"/>
      <c r="H90" s="61"/>
      <c r="I90" s="61"/>
      <c r="J90" s="61"/>
      <c r="K90" s="61"/>
      <c r="L90" s="61"/>
      <c r="M90" s="62"/>
      <c r="N90" s="61"/>
      <c r="O90" s="61"/>
      <c r="P90" s="61"/>
      <c r="Q90" s="242"/>
    </row>
    <row r="91" spans="1:17" s="2" customFormat="1" ht="15.75">
      <c r="A91" s="113" t="s">
        <v>458</v>
      </c>
      <c r="B91" s="163" t="s">
        <v>545</v>
      </c>
      <c r="C91" s="91" t="s">
        <v>174</v>
      </c>
      <c r="D91" s="92" t="s">
        <v>110</v>
      </c>
      <c r="E91" s="112">
        <v>1</v>
      </c>
      <c r="F91" s="61"/>
      <c r="G91" s="61"/>
      <c r="H91" s="61"/>
      <c r="I91" s="61"/>
      <c r="J91" s="61"/>
      <c r="K91" s="61"/>
      <c r="L91" s="61"/>
      <c r="M91" s="62"/>
      <c r="N91" s="61"/>
      <c r="O91" s="61"/>
      <c r="P91" s="61"/>
      <c r="Q91" s="242"/>
    </row>
    <row r="92" spans="1:17" s="2" customFormat="1" ht="15.75">
      <c r="A92" s="113" t="s">
        <v>459</v>
      </c>
      <c r="B92" s="163" t="s">
        <v>545</v>
      </c>
      <c r="C92" s="91" t="s">
        <v>175</v>
      </c>
      <c r="D92" s="92" t="s">
        <v>110</v>
      </c>
      <c r="E92" s="112">
        <v>3</v>
      </c>
      <c r="F92" s="61"/>
      <c r="G92" s="61"/>
      <c r="H92" s="61"/>
      <c r="I92" s="61"/>
      <c r="J92" s="61"/>
      <c r="K92" s="61"/>
      <c r="L92" s="61"/>
      <c r="M92" s="62"/>
      <c r="N92" s="61"/>
      <c r="O92" s="61"/>
      <c r="P92" s="61"/>
      <c r="Q92" s="242"/>
    </row>
    <row r="93" spans="1:17" s="2" customFormat="1" ht="15.75">
      <c r="A93" s="113" t="s">
        <v>460</v>
      </c>
      <c r="B93" s="163" t="s">
        <v>545</v>
      </c>
      <c r="C93" s="91" t="s">
        <v>176</v>
      </c>
      <c r="D93" s="92" t="s">
        <v>110</v>
      </c>
      <c r="E93" s="112">
        <v>1</v>
      </c>
      <c r="F93" s="61"/>
      <c r="G93" s="61"/>
      <c r="H93" s="61"/>
      <c r="I93" s="61"/>
      <c r="J93" s="61"/>
      <c r="K93" s="61"/>
      <c r="L93" s="61"/>
      <c r="M93" s="62"/>
      <c r="N93" s="61"/>
      <c r="O93" s="61"/>
      <c r="P93" s="61"/>
      <c r="Q93" s="242"/>
    </row>
    <row r="94" spans="1:17" s="2" customFormat="1" ht="15.75">
      <c r="A94" s="113" t="s">
        <v>461</v>
      </c>
      <c r="B94" s="163" t="s">
        <v>545</v>
      </c>
      <c r="C94" s="91" t="s">
        <v>177</v>
      </c>
      <c r="D94" s="92" t="s">
        <v>110</v>
      </c>
      <c r="E94" s="112">
        <v>5</v>
      </c>
      <c r="F94" s="61"/>
      <c r="G94" s="61"/>
      <c r="H94" s="61"/>
      <c r="I94" s="61"/>
      <c r="J94" s="61"/>
      <c r="K94" s="61"/>
      <c r="L94" s="61"/>
      <c r="M94" s="62"/>
      <c r="N94" s="61"/>
      <c r="O94" s="61"/>
      <c r="P94" s="61"/>
      <c r="Q94" s="242"/>
    </row>
    <row r="95" spans="1:17" s="2" customFormat="1" ht="15.75">
      <c r="A95" s="113" t="s">
        <v>462</v>
      </c>
      <c r="B95" s="163" t="s">
        <v>545</v>
      </c>
      <c r="C95" s="91" t="s">
        <v>178</v>
      </c>
      <c r="D95" s="92" t="s">
        <v>110</v>
      </c>
      <c r="E95" s="112">
        <v>1</v>
      </c>
      <c r="F95" s="61"/>
      <c r="G95" s="61"/>
      <c r="H95" s="61"/>
      <c r="I95" s="61"/>
      <c r="J95" s="61"/>
      <c r="K95" s="61"/>
      <c r="L95" s="61"/>
      <c r="M95" s="62"/>
      <c r="N95" s="61"/>
      <c r="O95" s="61"/>
      <c r="P95" s="61"/>
      <c r="Q95" s="242"/>
    </row>
    <row r="96" spans="1:17" s="2" customFormat="1" ht="15.75">
      <c r="A96" s="113" t="s">
        <v>463</v>
      </c>
      <c r="B96" s="163" t="s">
        <v>545</v>
      </c>
      <c r="C96" s="91" t="s">
        <v>179</v>
      </c>
      <c r="D96" s="92" t="s">
        <v>110</v>
      </c>
      <c r="E96" s="112">
        <v>1</v>
      </c>
      <c r="F96" s="61"/>
      <c r="G96" s="61"/>
      <c r="H96" s="61"/>
      <c r="I96" s="61"/>
      <c r="J96" s="61"/>
      <c r="K96" s="61"/>
      <c r="L96" s="61"/>
      <c r="M96" s="62"/>
      <c r="N96" s="61"/>
      <c r="O96" s="61"/>
      <c r="P96" s="61"/>
      <c r="Q96" s="242"/>
    </row>
    <row r="97" spans="1:17" s="2" customFormat="1" ht="15.75">
      <c r="A97" s="113" t="s">
        <v>464</v>
      </c>
      <c r="B97" s="163" t="s">
        <v>545</v>
      </c>
      <c r="C97" s="91" t="s">
        <v>180</v>
      </c>
      <c r="D97" s="92" t="s">
        <v>110</v>
      </c>
      <c r="E97" s="110">
        <v>14</v>
      </c>
      <c r="F97" s="61"/>
      <c r="G97" s="61"/>
      <c r="H97" s="61"/>
      <c r="I97" s="61"/>
      <c r="J97" s="61"/>
      <c r="K97" s="61"/>
      <c r="L97" s="61"/>
      <c r="M97" s="62"/>
      <c r="N97" s="61"/>
      <c r="O97" s="61"/>
      <c r="P97" s="61"/>
      <c r="Q97" s="242"/>
    </row>
    <row r="98" spans="1:17" s="2" customFormat="1" ht="27">
      <c r="A98" s="113" t="s">
        <v>385</v>
      </c>
      <c r="B98" s="163" t="s">
        <v>545</v>
      </c>
      <c r="C98" s="93" t="s">
        <v>182</v>
      </c>
      <c r="D98" s="131"/>
      <c r="E98" s="135"/>
      <c r="F98" s="61"/>
      <c r="G98" s="61"/>
      <c r="H98" s="61"/>
      <c r="I98" s="61"/>
      <c r="J98" s="61"/>
      <c r="K98" s="61"/>
      <c r="L98" s="61"/>
      <c r="M98" s="62"/>
      <c r="N98" s="61"/>
      <c r="O98" s="61"/>
      <c r="P98" s="61"/>
      <c r="Q98" s="242"/>
    </row>
    <row r="99" spans="1:17" s="2" customFormat="1" ht="15.75">
      <c r="A99" s="113" t="s">
        <v>386</v>
      </c>
      <c r="B99" s="163" t="s">
        <v>545</v>
      </c>
      <c r="C99" s="91" t="s">
        <v>183</v>
      </c>
      <c r="D99" s="92" t="s">
        <v>27</v>
      </c>
      <c r="E99" s="110">
        <v>3</v>
      </c>
      <c r="F99" s="61"/>
      <c r="G99" s="61"/>
      <c r="H99" s="61"/>
      <c r="I99" s="61"/>
      <c r="J99" s="61"/>
      <c r="K99" s="61"/>
      <c r="L99" s="61"/>
      <c r="M99" s="62"/>
      <c r="N99" s="61"/>
      <c r="O99" s="61"/>
      <c r="P99" s="61"/>
      <c r="Q99" s="242"/>
    </row>
    <row r="100" spans="1:17" s="2" customFormat="1" ht="15.75">
      <c r="A100" s="113" t="s">
        <v>387</v>
      </c>
      <c r="B100" s="163" t="s">
        <v>545</v>
      </c>
      <c r="C100" s="91" t="s">
        <v>184</v>
      </c>
      <c r="D100" s="92" t="s">
        <v>110</v>
      </c>
      <c r="E100" s="112">
        <v>1</v>
      </c>
      <c r="F100" s="61"/>
      <c r="G100" s="61"/>
      <c r="H100" s="61"/>
      <c r="I100" s="61"/>
      <c r="J100" s="61"/>
      <c r="K100" s="61"/>
      <c r="L100" s="61"/>
      <c r="M100" s="62"/>
      <c r="N100" s="61"/>
      <c r="O100" s="61"/>
      <c r="P100" s="61"/>
      <c r="Q100" s="242"/>
    </row>
    <row r="101" spans="1:17" s="2" customFormat="1" ht="15.75">
      <c r="A101" s="113" t="s">
        <v>465</v>
      </c>
      <c r="B101" s="163" t="s">
        <v>545</v>
      </c>
      <c r="C101" s="91" t="s">
        <v>185</v>
      </c>
      <c r="D101" s="92" t="s">
        <v>110</v>
      </c>
      <c r="E101" s="112">
        <v>1</v>
      </c>
      <c r="F101" s="61"/>
      <c r="G101" s="61"/>
      <c r="H101" s="61"/>
      <c r="I101" s="61"/>
      <c r="J101" s="61"/>
      <c r="K101" s="61"/>
      <c r="L101" s="61"/>
      <c r="M101" s="62"/>
      <c r="N101" s="61"/>
      <c r="O101" s="61"/>
      <c r="P101" s="61"/>
      <c r="Q101" s="242"/>
    </row>
    <row r="102" spans="1:17" s="2" customFormat="1" ht="25.5" customHeight="1">
      <c r="A102" s="113" t="s">
        <v>388</v>
      </c>
      <c r="B102" s="163" t="s">
        <v>545</v>
      </c>
      <c r="C102" s="93" t="s">
        <v>186</v>
      </c>
      <c r="D102" s="131"/>
      <c r="E102" s="135"/>
      <c r="F102" s="61"/>
      <c r="G102" s="61"/>
      <c r="H102" s="61"/>
      <c r="I102" s="61"/>
      <c r="J102" s="61"/>
      <c r="K102" s="61"/>
      <c r="L102" s="61"/>
      <c r="M102" s="62"/>
      <c r="N102" s="61"/>
      <c r="O102" s="61"/>
      <c r="P102" s="61"/>
      <c r="Q102" s="242"/>
    </row>
    <row r="103" spans="1:17" s="2" customFormat="1" ht="25.5">
      <c r="A103" s="99" t="s">
        <v>389</v>
      </c>
      <c r="B103" s="163" t="s">
        <v>545</v>
      </c>
      <c r="C103" s="91" t="s">
        <v>187</v>
      </c>
      <c r="D103" s="92" t="s">
        <v>27</v>
      </c>
      <c r="E103" s="110">
        <v>25</v>
      </c>
      <c r="F103" s="61"/>
      <c r="G103" s="61"/>
      <c r="H103" s="61"/>
      <c r="I103" s="61"/>
      <c r="J103" s="61"/>
      <c r="K103" s="61"/>
      <c r="L103" s="61"/>
      <c r="M103" s="62"/>
      <c r="N103" s="61"/>
      <c r="O103" s="61"/>
      <c r="P103" s="61"/>
      <c r="Q103" s="242"/>
    </row>
    <row r="104" spans="1:17" s="2" customFormat="1" ht="15.75">
      <c r="A104" s="100" t="s">
        <v>390</v>
      </c>
      <c r="B104" s="163" t="s">
        <v>545</v>
      </c>
      <c r="C104" s="91" t="s">
        <v>188</v>
      </c>
      <c r="D104" s="92" t="s">
        <v>110</v>
      </c>
      <c r="E104" s="119">
        <v>1</v>
      </c>
      <c r="F104" s="61"/>
      <c r="G104" s="61"/>
      <c r="H104" s="61"/>
      <c r="I104" s="61"/>
      <c r="J104" s="61"/>
      <c r="K104" s="61"/>
      <c r="L104" s="61"/>
      <c r="M104" s="62"/>
      <c r="N104" s="61"/>
      <c r="O104" s="61"/>
      <c r="P104" s="61"/>
      <c r="Q104" s="242"/>
    </row>
    <row r="105" spans="1:17" s="2" customFormat="1" ht="15.75">
      <c r="A105" s="99" t="s">
        <v>391</v>
      </c>
      <c r="B105" s="163" t="s">
        <v>545</v>
      </c>
      <c r="C105" s="91" t="s">
        <v>189</v>
      </c>
      <c r="D105" s="92" t="s">
        <v>110</v>
      </c>
      <c r="E105" s="119">
        <v>2</v>
      </c>
      <c r="F105" s="61"/>
      <c r="G105" s="61"/>
      <c r="H105" s="61"/>
      <c r="I105" s="61"/>
      <c r="J105" s="61"/>
      <c r="K105" s="61"/>
      <c r="L105" s="61"/>
      <c r="M105" s="62"/>
      <c r="N105" s="61"/>
      <c r="O105" s="61"/>
      <c r="P105" s="61"/>
      <c r="Q105" s="242"/>
    </row>
    <row r="106" spans="1:17" s="2" customFormat="1" ht="15.75">
      <c r="A106" s="99" t="s">
        <v>392</v>
      </c>
      <c r="B106" s="163" t="s">
        <v>545</v>
      </c>
      <c r="C106" s="91" t="s">
        <v>190</v>
      </c>
      <c r="D106" s="92" t="s">
        <v>110</v>
      </c>
      <c r="E106" s="119">
        <v>1</v>
      </c>
      <c r="F106" s="61"/>
      <c r="G106" s="61"/>
      <c r="H106" s="61"/>
      <c r="I106" s="61"/>
      <c r="J106" s="61"/>
      <c r="K106" s="61"/>
      <c r="L106" s="61"/>
      <c r="M106" s="62"/>
      <c r="N106" s="61"/>
      <c r="O106" s="61"/>
      <c r="P106" s="61"/>
      <c r="Q106" s="242"/>
    </row>
    <row r="107" spans="1:17" s="2" customFormat="1" ht="25.5">
      <c r="A107" s="99" t="s">
        <v>393</v>
      </c>
      <c r="B107" s="163" t="s">
        <v>545</v>
      </c>
      <c r="C107" s="91" t="s">
        <v>191</v>
      </c>
      <c r="D107" s="92" t="s">
        <v>110</v>
      </c>
      <c r="E107" s="119">
        <v>4</v>
      </c>
      <c r="F107" s="61"/>
      <c r="G107" s="61"/>
      <c r="H107" s="61"/>
      <c r="I107" s="61"/>
      <c r="J107" s="61"/>
      <c r="K107" s="61"/>
      <c r="L107" s="61"/>
      <c r="M107" s="62"/>
      <c r="N107" s="61"/>
      <c r="O107" s="61"/>
      <c r="P107" s="61"/>
      <c r="Q107" s="242"/>
    </row>
    <row r="108" spans="1:17" s="2" customFormat="1" ht="25.5">
      <c r="A108" s="99" t="s">
        <v>394</v>
      </c>
      <c r="B108" s="163" t="s">
        <v>545</v>
      </c>
      <c r="C108" s="91" t="s">
        <v>192</v>
      </c>
      <c r="D108" s="92" t="s">
        <v>110</v>
      </c>
      <c r="E108" s="119">
        <v>2</v>
      </c>
      <c r="F108" s="61"/>
      <c r="G108" s="61"/>
      <c r="H108" s="61"/>
      <c r="I108" s="61"/>
      <c r="J108" s="61"/>
      <c r="K108" s="61"/>
      <c r="L108" s="61"/>
      <c r="M108" s="62"/>
      <c r="N108" s="61"/>
      <c r="O108" s="61"/>
      <c r="P108" s="61"/>
      <c r="Q108" s="242"/>
    </row>
    <row r="109" spans="1:17" s="2" customFormat="1" ht="15.75">
      <c r="A109" s="97" t="s">
        <v>466</v>
      </c>
      <c r="B109" s="163" t="s">
        <v>545</v>
      </c>
      <c r="C109" s="91" t="s">
        <v>193</v>
      </c>
      <c r="D109" s="92" t="s">
        <v>110</v>
      </c>
      <c r="E109" s="112">
        <v>2</v>
      </c>
      <c r="F109" s="61"/>
      <c r="G109" s="61"/>
      <c r="H109" s="61"/>
      <c r="I109" s="61"/>
      <c r="J109" s="61"/>
      <c r="K109" s="61"/>
      <c r="L109" s="61"/>
      <c r="M109" s="62"/>
      <c r="N109" s="61"/>
      <c r="O109" s="61"/>
      <c r="P109" s="61"/>
      <c r="Q109" s="242"/>
    </row>
    <row r="110" spans="1:17" s="2" customFormat="1" ht="15.75">
      <c r="A110" s="97" t="s">
        <v>467</v>
      </c>
      <c r="B110" s="163" t="s">
        <v>545</v>
      </c>
      <c r="C110" s="91" t="s">
        <v>194</v>
      </c>
      <c r="D110" s="92" t="s">
        <v>110</v>
      </c>
      <c r="E110" s="112">
        <v>2</v>
      </c>
      <c r="F110" s="61"/>
      <c r="G110" s="61"/>
      <c r="H110" s="61"/>
      <c r="I110" s="61"/>
      <c r="J110" s="61"/>
      <c r="K110" s="61"/>
      <c r="L110" s="61"/>
      <c r="M110" s="62"/>
      <c r="N110" s="61"/>
      <c r="O110" s="61"/>
      <c r="P110" s="61"/>
      <c r="Q110" s="242"/>
    </row>
    <row r="111" spans="1:17" s="2" customFormat="1" ht="15.75">
      <c r="A111" s="97" t="s">
        <v>395</v>
      </c>
      <c r="B111" s="163" t="s">
        <v>545</v>
      </c>
      <c r="C111" s="93" t="s">
        <v>195</v>
      </c>
      <c r="D111" s="131"/>
      <c r="E111" s="138"/>
      <c r="F111" s="61"/>
      <c r="G111" s="61"/>
      <c r="H111" s="61"/>
      <c r="I111" s="61"/>
      <c r="J111" s="61"/>
      <c r="K111" s="61"/>
      <c r="L111" s="61"/>
      <c r="M111" s="62"/>
      <c r="N111" s="61"/>
      <c r="O111" s="61"/>
      <c r="P111" s="61"/>
      <c r="Q111" s="242"/>
    </row>
    <row r="112" spans="1:17" s="2" customFormat="1" ht="15.75">
      <c r="A112" s="97" t="s">
        <v>396</v>
      </c>
      <c r="B112" s="163" t="s">
        <v>545</v>
      </c>
      <c r="C112" s="91" t="s">
        <v>567</v>
      </c>
      <c r="D112" s="92" t="s">
        <v>110</v>
      </c>
      <c r="E112" s="119">
        <v>1</v>
      </c>
      <c r="F112" s="61"/>
      <c r="G112" s="61"/>
      <c r="H112" s="61"/>
      <c r="I112" s="61"/>
      <c r="J112" s="61"/>
      <c r="K112" s="61"/>
      <c r="L112" s="61"/>
      <c r="M112" s="62"/>
      <c r="N112" s="61"/>
      <c r="O112" s="61"/>
      <c r="P112" s="61"/>
      <c r="Q112" s="242"/>
    </row>
    <row r="113" spans="1:17" s="2" customFormat="1" ht="15.75">
      <c r="A113" s="97" t="s">
        <v>397</v>
      </c>
      <c r="B113" s="163" t="s">
        <v>545</v>
      </c>
      <c r="C113" s="91" t="s">
        <v>568</v>
      </c>
      <c r="D113" s="92" t="s">
        <v>110</v>
      </c>
      <c r="E113" s="110">
        <v>5</v>
      </c>
      <c r="F113" s="61"/>
      <c r="G113" s="61"/>
      <c r="H113" s="61"/>
      <c r="I113" s="61"/>
      <c r="J113" s="61"/>
      <c r="K113" s="61"/>
      <c r="L113" s="61"/>
      <c r="M113" s="62"/>
      <c r="N113" s="61"/>
      <c r="O113" s="61"/>
      <c r="P113" s="61"/>
      <c r="Q113" s="242"/>
    </row>
    <row r="114" spans="1:17" s="2" customFormat="1" ht="15.75">
      <c r="A114" s="117" t="s">
        <v>398</v>
      </c>
      <c r="B114" s="163" t="s">
        <v>545</v>
      </c>
      <c r="C114" s="91" t="s">
        <v>569</v>
      </c>
      <c r="D114" s="92" t="s">
        <v>110</v>
      </c>
      <c r="E114" s="110">
        <v>2</v>
      </c>
      <c r="F114" s="61"/>
      <c r="G114" s="61"/>
      <c r="H114" s="61"/>
      <c r="I114" s="61"/>
      <c r="J114" s="61"/>
      <c r="K114" s="61"/>
      <c r="L114" s="61"/>
      <c r="M114" s="62"/>
      <c r="N114" s="61"/>
      <c r="O114" s="61"/>
      <c r="P114" s="61"/>
      <c r="Q114" s="242"/>
    </row>
    <row r="115" spans="1:17" s="2" customFormat="1" ht="15.75">
      <c r="A115" s="117" t="s">
        <v>399</v>
      </c>
      <c r="B115" s="163" t="s">
        <v>545</v>
      </c>
      <c r="C115" s="91" t="s">
        <v>570</v>
      </c>
      <c r="D115" s="92" t="s">
        <v>110</v>
      </c>
      <c r="E115" s="110">
        <v>2</v>
      </c>
      <c r="F115" s="61"/>
      <c r="G115" s="61"/>
      <c r="H115" s="61"/>
      <c r="I115" s="61"/>
      <c r="J115" s="61"/>
      <c r="K115" s="61"/>
      <c r="L115" s="61"/>
      <c r="M115" s="62"/>
      <c r="N115" s="61"/>
      <c r="O115" s="61"/>
      <c r="P115" s="61"/>
      <c r="Q115" s="242"/>
    </row>
    <row r="116" spans="1:17" s="2" customFormat="1" ht="15.75">
      <c r="A116" s="117" t="s">
        <v>400</v>
      </c>
      <c r="B116" s="163" t="s">
        <v>545</v>
      </c>
      <c r="C116" s="93" t="s">
        <v>196</v>
      </c>
      <c r="D116" s="131"/>
      <c r="E116" s="135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242"/>
    </row>
    <row r="117" spans="1:17" s="2" customFormat="1" ht="15.75">
      <c r="A117" s="117" t="s">
        <v>401</v>
      </c>
      <c r="B117" s="163" t="s">
        <v>545</v>
      </c>
      <c r="C117" s="91" t="s">
        <v>571</v>
      </c>
      <c r="D117" s="92" t="s">
        <v>110</v>
      </c>
      <c r="E117" s="110">
        <v>2</v>
      </c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242"/>
    </row>
    <row r="118" spans="1:17" s="2" customFormat="1" ht="15.75">
      <c r="A118" s="117" t="s">
        <v>402</v>
      </c>
      <c r="B118" s="163" t="s">
        <v>545</v>
      </c>
      <c r="C118" s="91" t="s">
        <v>197</v>
      </c>
      <c r="D118" s="92" t="s">
        <v>108</v>
      </c>
      <c r="E118" s="110">
        <v>1</v>
      </c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242"/>
    </row>
    <row r="119" spans="1:17" s="2" customFormat="1" ht="15.75">
      <c r="A119" s="117" t="s">
        <v>406</v>
      </c>
      <c r="B119" s="163" t="s">
        <v>545</v>
      </c>
      <c r="C119" s="93" t="s">
        <v>198</v>
      </c>
      <c r="D119" s="131"/>
      <c r="E119" s="135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242"/>
    </row>
    <row r="120" spans="1:17" s="2" customFormat="1" ht="43.5">
      <c r="A120" s="117" t="s">
        <v>407</v>
      </c>
      <c r="B120" s="163" t="s">
        <v>545</v>
      </c>
      <c r="C120" s="91" t="s">
        <v>572</v>
      </c>
      <c r="D120" s="92" t="s">
        <v>573</v>
      </c>
      <c r="E120" s="119">
        <v>105</v>
      </c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242"/>
    </row>
    <row r="121" spans="1:17" s="2" customFormat="1" ht="15.75">
      <c r="A121" s="117" t="s">
        <v>408</v>
      </c>
      <c r="B121" s="163" t="s">
        <v>545</v>
      </c>
      <c r="C121" s="91" t="s">
        <v>199</v>
      </c>
      <c r="D121" s="92" t="s">
        <v>108</v>
      </c>
      <c r="E121" s="119">
        <v>1</v>
      </c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242"/>
    </row>
    <row r="122" spans="1:17" s="2" customFormat="1" ht="15.75">
      <c r="A122" s="117" t="s">
        <v>412</v>
      </c>
      <c r="B122" s="163" t="s">
        <v>545</v>
      </c>
      <c r="C122" s="93" t="s">
        <v>218</v>
      </c>
      <c r="D122" s="131"/>
      <c r="E122" s="135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242"/>
    </row>
    <row r="123" spans="1:17" s="2" customFormat="1" ht="39.75">
      <c r="A123" s="117" t="s">
        <v>468</v>
      </c>
      <c r="B123" s="163" t="s">
        <v>545</v>
      </c>
      <c r="C123" s="126" t="s">
        <v>574</v>
      </c>
      <c r="D123" s="92" t="s">
        <v>110</v>
      </c>
      <c r="E123" s="119">
        <v>1</v>
      </c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242"/>
    </row>
    <row r="124" spans="1:17" s="2" customFormat="1" ht="15.75">
      <c r="A124" s="117" t="s">
        <v>469</v>
      </c>
      <c r="B124" s="163" t="s">
        <v>545</v>
      </c>
      <c r="C124" s="118" t="s">
        <v>200</v>
      </c>
      <c r="D124" s="92" t="s">
        <v>110</v>
      </c>
      <c r="E124" s="112">
        <v>1</v>
      </c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242"/>
    </row>
    <row r="125" spans="1:17" s="2" customFormat="1" ht="15.75">
      <c r="A125" s="117" t="s">
        <v>470</v>
      </c>
      <c r="B125" s="163" t="s">
        <v>545</v>
      </c>
      <c r="C125" s="91" t="s">
        <v>114</v>
      </c>
      <c r="D125" s="92" t="s">
        <v>27</v>
      </c>
      <c r="E125" s="110">
        <v>3</v>
      </c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242"/>
    </row>
    <row r="126" spans="1:17" s="2" customFormat="1" ht="15.75">
      <c r="A126" s="117" t="s">
        <v>471</v>
      </c>
      <c r="B126" s="163" t="s">
        <v>545</v>
      </c>
      <c r="C126" s="91" t="s">
        <v>201</v>
      </c>
      <c r="D126" s="92" t="s">
        <v>110</v>
      </c>
      <c r="E126" s="110">
        <v>2</v>
      </c>
      <c r="F126" s="61"/>
      <c r="G126" s="61"/>
      <c r="H126" s="61"/>
      <c r="I126" s="61"/>
      <c r="J126" s="61"/>
      <c r="K126" s="61"/>
      <c r="L126" s="61"/>
      <c r="M126" s="62"/>
      <c r="N126" s="61"/>
      <c r="O126" s="61"/>
      <c r="P126" s="61"/>
      <c r="Q126" s="242"/>
    </row>
    <row r="127" spans="1:17" s="2" customFormat="1" ht="15.75">
      <c r="A127" s="117" t="s">
        <v>472</v>
      </c>
      <c r="B127" s="163" t="s">
        <v>545</v>
      </c>
      <c r="C127" s="91" t="s">
        <v>202</v>
      </c>
      <c r="D127" s="92" t="s">
        <v>110</v>
      </c>
      <c r="E127" s="110">
        <v>1</v>
      </c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242"/>
    </row>
    <row r="128" spans="1:17" s="2" customFormat="1" ht="15.75">
      <c r="A128" s="117" t="s">
        <v>473</v>
      </c>
      <c r="B128" s="163" t="s">
        <v>545</v>
      </c>
      <c r="C128" s="91" t="s">
        <v>129</v>
      </c>
      <c r="D128" s="92" t="s">
        <v>110</v>
      </c>
      <c r="E128" s="112">
        <v>1</v>
      </c>
      <c r="F128" s="61"/>
      <c r="G128" s="61"/>
      <c r="H128" s="61"/>
      <c r="I128" s="61"/>
      <c r="J128" s="61"/>
      <c r="K128" s="61"/>
      <c r="L128" s="61"/>
      <c r="M128" s="62"/>
      <c r="N128" s="61"/>
      <c r="O128" s="61"/>
      <c r="P128" s="61"/>
      <c r="Q128" s="242"/>
    </row>
    <row r="129" spans="1:17" s="2" customFormat="1" ht="15.75">
      <c r="A129" s="117" t="s">
        <v>474</v>
      </c>
      <c r="B129" s="163" t="s">
        <v>545</v>
      </c>
      <c r="C129" s="91" t="s">
        <v>116</v>
      </c>
      <c r="D129" s="92" t="s">
        <v>110</v>
      </c>
      <c r="E129" s="112">
        <v>1</v>
      </c>
      <c r="F129" s="61"/>
      <c r="G129" s="61"/>
      <c r="H129" s="61"/>
      <c r="I129" s="61"/>
      <c r="J129" s="61"/>
      <c r="K129" s="61"/>
      <c r="L129" s="61"/>
      <c r="M129" s="62"/>
      <c r="N129" s="61"/>
      <c r="O129" s="61"/>
      <c r="P129" s="61"/>
      <c r="Q129" s="242"/>
    </row>
    <row r="130" spans="1:17" s="2" customFormat="1" ht="15.75">
      <c r="A130" s="117" t="s">
        <v>475</v>
      </c>
      <c r="B130" s="163" t="s">
        <v>545</v>
      </c>
      <c r="C130" s="91" t="s">
        <v>203</v>
      </c>
      <c r="D130" s="92" t="s">
        <v>110</v>
      </c>
      <c r="E130" s="112">
        <v>2</v>
      </c>
      <c r="F130" s="61"/>
      <c r="G130" s="61"/>
      <c r="H130" s="61"/>
      <c r="I130" s="61"/>
      <c r="J130" s="61"/>
      <c r="K130" s="61"/>
      <c r="L130" s="61"/>
      <c r="M130" s="62"/>
      <c r="N130" s="61"/>
      <c r="O130" s="61"/>
      <c r="P130" s="61"/>
      <c r="Q130" s="242"/>
    </row>
    <row r="131" spans="1:17" s="2" customFormat="1" ht="15.75">
      <c r="A131" s="117" t="s">
        <v>476</v>
      </c>
      <c r="B131" s="163" t="s">
        <v>545</v>
      </c>
      <c r="C131" s="91" t="s">
        <v>199</v>
      </c>
      <c r="D131" s="92" t="s">
        <v>108</v>
      </c>
      <c r="E131" s="119">
        <v>1</v>
      </c>
      <c r="F131" s="61"/>
      <c r="G131" s="61"/>
      <c r="H131" s="61"/>
      <c r="I131" s="61"/>
      <c r="J131" s="61"/>
      <c r="K131" s="61"/>
      <c r="L131" s="61"/>
      <c r="M131" s="62"/>
      <c r="N131" s="61"/>
      <c r="O131" s="61"/>
      <c r="P131" s="61"/>
      <c r="Q131" s="242"/>
    </row>
    <row r="132" spans="1:17" s="2" customFormat="1" ht="15.75">
      <c r="A132" s="117" t="s">
        <v>413</v>
      </c>
      <c r="B132" s="163" t="s">
        <v>545</v>
      </c>
      <c r="C132" s="93" t="s">
        <v>204</v>
      </c>
      <c r="D132" s="131"/>
      <c r="E132" s="131"/>
      <c r="F132" s="61"/>
      <c r="G132" s="61"/>
      <c r="H132" s="61"/>
      <c r="I132" s="61"/>
      <c r="J132" s="61"/>
      <c r="K132" s="61"/>
      <c r="L132" s="61"/>
      <c r="M132" s="62"/>
      <c r="N132" s="61"/>
      <c r="O132" s="61"/>
      <c r="P132" s="61"/>
      <c r="Q132" s="242"/>
    </row>
    <row r="133" spans="1:17" s="2" customFormat="1" ht="51">
      <c r="A133" s="117" t="s">
        <v>477</v>
      </c>
      <c r="B133" s="163" t="s">
        <v>545</v>
      </c>
      <c r="C133" s="126" t="s">
        <v>575</v>
      </c>
      <c r="D133" s="92" t="s">
        <v>110</v>
      </c>
      <c r="E133" s="119">
        <v>1</v>
      </c>
      <c r="F133" s="61"/>
      <c r="G133" s="61"/>
      <c r="H133" s="61"/>
      <c r="I133" s="61"/>
      <c r="J133" s="61"/>
      <c r="K133" s="61"/>
      <c r="L133" s="61"/>
      <c r="M133" s="62"/>
      <c r="N133" s="61"/>
      <c r="O133" s="61"/>
      <c r="P133" s="61"/>
      <c r="Q133" s="242"/>
    </row>
    <row r="134" spans="1:17" s="2" customFormat="1" ht="15.75">
      <c r="A134" s="117" t="s">
        <v>478</v>
      </c>
      <c r="B134" s="163" t="s">
        <v>545</v>
      </c>
      <c r="C134" s="91" t="s">
        <v>114</v>
      </c>
      <c r="D134" s="92" t="s">
        <v>27</v>
      </c>
      <c r="E134" s="110">
        <v>1</v>
      </c>
      <c r="F134" s="61"/>
      <c r="G134" s="61"/>
      <c r="H134" s="61"/>
      <c r="I134" s="61"/>
      <c r="J134" s="61"/>
      <c r="K134" s="61"/>
      <c r="L134" s="61"/>
      <c r="M134" s="62"/>
      <c r="N134" s="61"/>
      <c r="O134" s="61"/>
      <c r="P134" s="61"/>
      <c r="Q134" s="242"/>
    </row>
    <row r="135" spans="1:17" s="2" customFormat="1" ht="15.75">
      <c r="A135" s="117" t="s">
        <v>479</v>
      </c>
      <c r="B135" s="163" t="s">
        <v>545</v>
      </c>
      <c r="C135" s="91" t="s">
        <v>203</v>
      </c>
      <c r="D135" s="92" t="s">
        <v>110</v>
      </c>
      <c r="E135" s="110">
        <v>1</v>
      </c>
      <c r="F135" s="61"/>
      <c r="G135" s="61"/>
      <c r="H135" s="61"/>
      <c r="I135" s="61"/>
      <c r="J135" s="61"/>
      <c r="K135" s="61"/>
      <c r="L135" s="61"/>
      <c r="M135" s="62"/>
      <c r="N135" s="61"/>
      <c r="O135" s="61"/>
      <c r="P135" s="61"/>
      <c r="Q135" s="242"/>
    </row>
    <row r="136" spans="1:17" s="2" customFormat="1" ht="15.75">
      <c r="A136" s="190" t="s">
        <v>480</v>
      </c>
      <c r="B136" s="163" t="s">
        <v>545</v>
      </c>
      <c r="C136" s="91" t="s">
        <v>199</v>
      </c>
      <c r="D136" s="92" t="s">
        <v>108</v>
      </c>
      <c r="E136" s="119">
        <v>1</v>
      </c>
      <c r="F136" s="61"/>
      <c r="G136" s="61"/>
      <c r="H136" s="61"/>
      <c r="I136" s="61"/>
      <c r="J136" s="61"/>
      <c r="K136" s="61"/>
      <c r="L136" s="61"/>
      <c r="M136" s="62"/>
      <c r="N136" s="61"/>
      <c r="O136" s="61"/>
      <c r="P136" s="61"/>
      <c r="Q136" s="242"/>
    </row>
    <row r="137" spans="1:17" s="2" customFormat="1" ht="15.75">
      <c r="A137" s="117" t="s">
        <v>414</v>
      </c>
      <c r="B137" s="163" t="s">
        <v>545</v>
      </c>
      <c r="C137" s="93" t="s">
        <v>205</v>
      </c>
      <c r="D137" s="131"/>
      <c r="E137" s="131"/>
      <c r="F137" s="61"/>
      <c r="G137" s="61"/>
      <c r="H137" s="61"/>
      <c r="I137" s="61"/>
      <c r="J137" s="61"/>
      <c r="K137" s="61"/>
      <c r="L137" s="61"/>
      <c r="M137" s="62"/>
      <c r="N137" s="61"/>
      <c r="O137" s="61"/>
      <c r="P137" s="61"/>
      <c r="Q137" s="242"/>
    </row>
    <row r="138" spans="1:17" s="2" customFormat="1" ht="51">
      <c r="A138" s="117" t="s">
        <v>415</v>
      </c>
      <c r="B138" s="163" t="s">
        <v>545</v>
      </c>
      <c r="C138" s="126" t="s">
        <v>576</v>
      </c>
      <c r="D138" s="92" t="s">
        <v>110</v>
      </c>
      <c r="E138" s="119">
        <v>1</v>
      </c>
      <c r="F138" s="61"/>
      <c r="G138" s="61"/>
      <c r="H138" s="61"/>
      <c r="I138" s="61"/>
      <c r="J138" s="61"/>
      <c r="K138" s="61"/>
      <c r="L138" s="61"/>
      <c r="M138" s="62"/>
      <c r="N138" s="61"/>
      <c r="O138" s="61"/>
      <c r="P138" s="61"/>
      <c r="Q138" s="242"/>
    </row>
    <row r="139" spans="1:17" s="2" customFormat="1" ht="15.75">
      <c r="A139" s="117" t="s">
        <v>416</v>
      </c>
      <c r="B139" s="163" t="s">
        <v>545</v>
      </c>
      <c r="C139" s="91" t="s">
        <v>114</v>
      </c>
      <c r="D139" s="92" t="s">
        <v>27</v>
      </c>
      <c r="E139" s="110">
        <v>3</v>
      </c>
      <c r="F139" s="61"/>
      <c r="G139" s="61"/>
      <c r="H139" s="61"/>
      <c r="I139" s="61"/>
      <c r="J139" s="61"/>
      <c r="K139" s="61"/>
      <c r="L139" s="61"/>
      <c r="M139" s="62"/>
      <c r="N139" s="61"/>
      <c r="O139" s="61"/>
      <c r="P139" s="61"/>
      <c r="Q139" s="242"/>
    </row>
    <row r="140" spans="1:17" s="2" customFormat="1" ht="15.75">
      <c r="A140" s="117" t="s">
        <v>417</v>
      </c>
      <c r="B140" s="163" t="s">
        <v>545</v>
      </c>
      <c r="C140" s="91" t="s">
        <v>129</v>
      </c>
      <c r="D140" s="92" t="s">
        <v>110</v>
      </c>
      <c r="E140" s="110">
        <v>1</v>
      </c>
      <c r="F140" s="61"/>
      <c r="G140" s="61"/>
      <c r="H140" s="61"/>
      <c r="I140" s="61"/>
      <c r="J140" s="61"/>
      <c r="K140" s="61"/>
      <c r="L140" s="61"/>
      <c r="M140" s="62"/>
      <c r="N140" s="61"/>
      <c r="O140" s="61"/>
      <c r="P140" s="61"/>
      <c r="Q140" s="242"/>
    </row>
    <row r="141" spans="1:17" s="2" customFormat="1" ht="15.75">
      <c r="A141" s="117" t="s">
        <v>481</v>
      </c>
      <c r="B141" s="163" t="s">
        <v>545</v>
      </c>
      <c r="C141" s="91" t="s">
        <v>203</v>
      </c>
      <c r="D141" s="92" t="s">
        <v>110</v>
      </c>
      <c r="E141" s="110">
        <v>1</v>
      </c>
      <c r="F141" s="61"/>
      <c r="G141" s="61"/>
      <c r="H141" s="61"/>
      <c r="I141" s="61"/>
      <c r="J141" s="61"/>
      <c r="K141" s="61"/>
      <c r="L141" s="61"/>
      <c r="M141" s="62"/>
      <c r="N141" s="61"/>
      <c r="O141" s="61"/>
      <c r="P141" s="61"/>
      <c r="Q141" s="242"/>
    </row>
    <row r="142" spans="1:17" s="2" customFormat="1" ht="15.75">
      <c r="A142" s="117" t="s">
        <v>482</v>
      </c>
      <c r="B142" s="163" t="s">
        <v>545</v>
      </c>
      <c r="C142" s="91" t="s">
        <v>199</v>
      </c>
      <c r="D142" s="92" t="s">
        <v>108</v>
      </c>
      <c r="E142" s="119">
        <v>1</v>
      </c>
      <c r="F142" s="61"/>
      <c r="G142" s="61"/>
      <c r="H142" s="61"/>
      <c r="I142" s="61"/>
      <c r="J142" s="61"/>
      <c r="K142" s="61"/>
      <c r="L142" s="61"/>
      <c r="M142" s="62"/>
      <c r="N142" s="61"/>
      <c r="O142" s="61"/>
      <c r="P142" s="61"/>
      <c r="Q142" s="242"/>
    </row>
    <row r="143" spans="1:17" s="2" customFormat="1" ht="15.75">
      <c r="A143" s="117" t="s">
        <v>418</v>
      </c>
      <c r="B143" s="163" t="s">
        <v>545</v>
      </c>
      <c r="C143" s="93" t="s">
        <v>206</v>
      </c>
      <c r="D143" s="131"/>
      <c r="E143" s="131"/>
      <c r="F143" s="61"/>
      <c r="G143" s="61"/>
      <c r="H143" s="61"/>
      <c r="I143" s="61"/>
      <c r="J143" s="61"/>
      <c r="K143" s="61"/>
      <c r="L143" s="61"/>
      <c r="M143" s="62"/>
      <c r="N143" s="61"/>
      <c r="O143" s="61"/>
      <c r="P143" s="61"/>
      <c r="Q143" s="242"/>
    </row>
    <row r="144" spans="1:17" s="2" customFormat="1" ht="27">
      <c r="A144" s="97" t="s">
        <v>419</v>
      </c>
      <c r="B144" s="163" t="s">
        <v>545</v>
      </c>
      <c r="C144" s="126" t="s">
        <v>577</v>
      </c>
      <c r="D144" s="92" t="s">
        <v>110</v>
      </c>
      <c r="E144" s="119">
        <v>1</v>
      </c>
      <c r="F144" s="61"/>
      <c r="G144" s="61"/>
      <c r="H144" s="61"/>
      <c r="I144" s="61"/>
      <c r="J144" s="61"/>
      <c r="K144" s="61"/>
      <c r="L144" s="61"/>
      <c r="M144" s="62"/>
      <c r="N144" s="61"/>
      <c r="O144" s="61"/>
      <c r="P144" s="61"/>
      <c r="Q144" s="242"/>
    </row>
    <row r="145" spans="1:17" s="2" customFormat="1" ht="15.75">
      <c r="A145" s="97" t="s">
        <v>420</v>
      </c>
      <c r="B145" s="163" t="s">
        <v>545</v>
      </c>
      <c r="C145" s="118" t="s">
        <v>207</v>
      </c>
      <c r="D145" s="92" t="s">
        <v>110</v>
      </c>
      <c r="E145" s="112">
        <v>1</v>
      </c>
      <c r="F145" s="61"/>
      <c r="G145" s="61"/>
      <c r="H145" s="61"/>
      <c r="I145" s="61"/>
      <c r="J145" s="61"/>
      <c r="K145" s="61"/>
      <c r="L145" s="61"/>
      <c r="M145" s="62"/>
      <c r="N145" s="61"/>
      <c r="O145" s="61"/>
      <c r="P145" s="61"/>
      <c r="Q145" s="242"/>
    </row>
    <row r="146" spans="1:17" s="2" customFormat="1" ht="15.75">
      <c r="A146" s="97" t="s">
        <v>421</v>
      </c>
      <c r="B146" s="163" t="s">
        <v>545</v>
      </c>
      <c r="C146" s="118" t="s">
        <v>208</v>
      </c>
      <c r="D146" s="92" t="s">
        <v>110</v>
      </c>
      <c r="E146" s="112">
        <v>1</v>
      </c>
      <c r="F146" s="61"/>
      <c r="G146" s="61"/>
      <c r="H146" s="61"/>
      <c r="I146" s="61"/>
      <c r="J146" s="61"/>
      <c r="K146" s="61"/>
      <c r="L146" s="61"/>
      <c r="M146" s="62"/>
      <c r="N146" s="61"/>
      <c r="O146" s="61"/>
      <c r="P146" s="61"/>
      <c r="Q146" s="242"/>
    </row>
    <row r="147" spans="1:17" s="2" customFormat="1" ht="15.75">
      <c r="A147" s="97" t="s">
        <v>422</v>
      </c>
      <c r="B147" s="163" t="s">
        <v>545</v>
      </c>
      <c r="C147" s="118" t="s">
        <v>209</v>
      </c>
      <c r="D147" s="92" t="s">
        <v>110</v>
      </c>
      <c r="E147" s="112">
        <v>1</v>
      </c>
      <c r="F147" s="61"/>
      <c r="G147" s="61"/>
      <c r="H147" s="61"/>
      <c r="I147" s="61"/>
      <c r="J147" s="61"/>
      <c r="K147" s="61"/>
      <c r="L147" s="61"/>
      <c r="M147" s="62"/>
      <c r="N147" s="61"/>
      <c r="O147" s="61"/>
      <c r="P147" s="61"/>
      <c r="Q147" s="242"/>
    </row>
    <row r="148" spans="1:17" s="2" customFormat="1" ht="25.5">
      <c r="A148" s="97" t="s">
        <v>423</v>
      </c>
      <c r="B148" s="163" t="s">
        <v>545</v>
      </c>
      <c r="C148" s="118" t="s">
        <v>210</v>
      </c>
      <c r="D148" s="92" t="s">
        <v>110</v>
      </c>
      <c r="E148" s="110">
        <v>1</v>
      </c>
      <c r="F148" s="61"/>
      <c r="G148" s="61"/>
      <c r="H148" s="61"/>
      <c r="I148" s="61"/>
      <c r="J148" s="61"/>
      <c r="K148" s="61"/>
      <c r="L148" s="61"/>
      <c r="M148" s="62"/>
      <c r="N148" s="61"/>
      <c r="O148" s="61"/>
      <c r="P148" s="61"/>
      <c r="Q148" s="242"/>
    </row>
    <row r="149" spans="1:17" s="2" customFormat="1" ht="15.75">
      <c r="A149" s="97" t="s">
        <v>483</v>
      </c>
      <c r="B149" s="163" t="s">
        <v>545</v>
      </c>
      <c r="C149" s="91" t="s">
        <v>119</v>
      </c>
      <c r="D149" s="92" t="s">
        <v>27</v>
      </c>
      <c r="E149" s="110">
        <v>1</v>
      </c>
      <c r="F149" s="61"/>
      <c r="G149" s="61"/>
      <c r="H149" s="61"/>
      <c r="I149" s="61"/>
      <c r="J149" s="61"/>
      <c r="K149" s="61"/>
      <c r="L149" s="61"/>
      <c r="M149" s="62"/>
      <c r="N149" s="61"/>
      <c r="O149" s="61"/>
      <c r="P149" s="61"/>
      <c r="Q149" s="242"/>
    </row>
    <row r="150" spans="1:17" s="2" customFormat="1" ht="15.75">
      <c r="A150" s="97" t="s">
        <v>484</v>
      </c>
      <c r="B150" s="163" t="s">
        <v>545</v>
      </c>
      <c r="C150" s="91" t="s">
        <v>131</v>
      </c>
      <c r="D150" s="92" t="s">
        <v>27</v>
      </c>
      <c r="E150" s="110">
        <v>3</v>
      </c>
      <c r="F150" s="61"/>
      <c r="G150" s="61"/>
      <c r="H150" s="61"/>
      <c r="I150" s="61"/>
      <c r="J150" s="61"/>
      <c r="K150" s="61"/>
      <c r="L150" s="61"/>
      <c r="M150" s="62"/>
      <c r="N150" s="61"/>
      <c r="O150" s="61"/>
      <c r="P150" s="61"/>
      <c r="Q150" s="242"/>
    </row>
    <row r="151" spans="1:17" s="2" customFormat="1" ht="15.75">
      <c r="A151" s="97" t="s">
        <v>485</v>
      </c>
      <c r="B151" s="163" t="s">
        <v>545</v>
      </c>
      <c r="C151" s="91" t="s">
        <v>211</v>
      </c>
      <c r="D151" s="92" t="s">
        <v>110</v>
      </c>
      <c r="E151" s="110">
        <v>1</v>
      </c>
      <c r="F151" s="61"/>
      <c r="G151" s="61"/>
      <c r="H151" s="61"/>
      <c r="I151" s="61"/>
      <c r="J151" s="61"/>
      <c r="K151" s="61"/>
      <c r="L151" s="61"/>
      <c r="M151" s="62"/>
      <c r="N151" s="61"/>
      <c r="O151" s="61"/>
      <c r="P151" s="61"/>
      <c r="Q151" s="242"/>
    </row>
    <row r="152" spans="1:17" s="2" customFormat="1" ht="15.75">
      <c r="A152" s="97" t="s">
        <v>486</v>
      </c>
      <c r="B152" s="163" t="s">
        <v>545</v>
      </c>
      <c r="C152" s="91" t="s">
        <v>212</v>
      </c>
      <c r="D152" s="92" t="s">
        <v>110</v>
      </c>
      <c r="E152" s="110">
        <v>1</v>
      </c>
      <c r="F152" s="61"/>
      <c r="G152" s="61"/>
      <c r="H152" s="61"/>
      <c r="I152" s="61"/>
      <c r="J152" s="61"/>
      <c r="K152" s="61"/>
      <c r="L152" s="61"/>
      <c r="M152" s="62"/>
      <c r="N152" s="61"/>
      <c r="O152" s="61"/>
      <c r="P152" s="61"/>
      <c r="Q152" s="242"/>
    </row>
    <row r="153" spans="1:17" s="2" customFormat="1" ht="15.75">
      <c r="A153" s="97" t="s">
        <v>487</v>
      </c>
      <c r="B153" s="163" t="s">
        <v>545</v>
      </c>
      <c r="C153" s="91" t="s">
        <v>213</v>
      </c>
      <c r="D153" s="92" t="s">
        <v>110</v>
      </c>
      <c r="E153" s="110">
        <v>1</v>
      </c>
      <c r="F153" s="61"/>
      <c r="G153" s="61"/>
      <c r="H153" s="61"/>
      <c r="I153" s="61"/>
      <c r="J153" s="61"/>
      <c r="K153" s="61"/>
      <c r="L153" s="61"/>
      <c r="M153" s="62"/>
      <c r="N153" s="61"/>
      <c r="O153" s="61"/>
      <c r="P153" s="61"/>
      <c r="Q153" s="242"/>
    </row>
    <row r="154" spans="1:17" s="2" customFormat="1" ht="15.75">
      <c r="A154" s="97" t="s">
        <v>488</v>
      </c>
      <c r="B154" s="163" t="s">
        <v>545</v>
      </c>
      <c r="C154" s="91" t="s">
        <v>133</v>
      </c>
      <c r="D154" s="92" t="s">
        <v>110</v>
      </c>
      <c r="E154" s="110">
        <v>1</v>
      </c>
      <c r="F154" s="61"/>
      <c r="G154" s="61"/>
      <c r="H154" s="61"/>
      <c r="I154" s="61"/>
      <c r="J154" s="61"/>
      <c r="K154" s="61"/>
      <c r="L154" s="61"/>
      <c r="M154" s="62"/>
      <c r="N154" s="61"/>
      <c r="O154" s="61"/>
      <c r="P154" s="61"/>
      <c r="Q154" s="242"/>
    </row>
    <row r="155" spans="1:17" s="2" customFormat="1" ht="15.75">
      <c r="A155" s="97" t="s">
        <v>489</v>
      </c>
      <c r="B155" s="163" t="s">
        <v>545</v>
      </c>
      <c r="C155" s="91" t="s">
        <v>124</v>
      </c>
      <c r="D155" s="92" t="s">
        <v>110</v>
      </c>
      <c r="E155" s="112">
        <v>1</v>
      </c>
      <c r="F155" s="61"/>
      <c r="G155" s="61"/>
      <c r="H155" s="61"/>
      <c r="I155" s="61"/>
      <c r="J155" s="61"/>
      <c r="K155" s="61"/>
      <c r="L155" s="61"/>
      <c r="M155" s="62"/>
      <c r="N155" s="61"/>
      <c r="O155" s="61"/>
      <c r="P155" s="61"/>
      <c r="Q155" s="242"/>
    </row>
    <row r="156" spans="1:17" s="2" customFormat="1" ht="15.75">
      <c r="A156" s="97" t="s">
        <v>490</v>
      </c>
      <c r="B156" s="163" t="s">
        <v>545</v>
      </c>
      <c r="C156" s="91" t="s">
        <v>139</v>
      </c>
      <c r="D156" s="92" t="s">
        <v>110</v>
      </c>
      <c r="E156" s="112">
        <v>3</v>
      </c>
      <c r="F156" s="61"/>
      <c r="G156" s="61"/>
      <c r="H156" s="61"/>
      <c r="I156" s="61"/>
      <c r="J156" s="61"/>
      <c r="K156" s="61"/>
      <c r="L156" s="61"/>
      <c r="M156" s="62"/>
      <c r="N156" s="61"/>
      <c r="O156" s="61"/>
      <c r="P156" s="61"/>
      <c r="Q156" s="242"/>
    </row>
    <row r="157" spans="1:17" s="2" customFormat="1" ht="15.75">
      <c r="A157" s="97" t="s">
        <v>491</v>
      </c>
      <c r="B157" s="163" t="s">
        <v>545</v>
      </c>
      <c r="C157" s="91" t="s">
        <v>199</v>
      </c>
      <c r="D157" s="92" t="s">
        <v>214</v>
      </c>
      <c r="E157" s="119">
        <v>1</v>
      </c>
      <c r="F157" s="61"/>
      <c r="G157" s="61"/>
      <c r="H157" s="61"/>
      <c r="I157" s="61"/>
      <c r="J157" s="61"/>
      <c r="K157" s="61"/>
      <c r="L157" s="61"/>
      <c r="M157" s="62"/>
      <c r="N157" s="61"/>
      <c r="O157" s="61"/>
      <c r="P157" s="61"/>
      <c r="Q157" s="242"/>
    </row>
    <row r="158" spans="1:17" s="2" customFormat="1" ht="15.75">
      <c r="A158" s="97" t="s">
        <v>424</v>
      </c>
      <c r="B158" s="163" t="s">
        <v>545</v>
      </c>
      <c r="C158" s="120" t="s">
        <v>215</v>
      </c>
      <c r="D158" s="131"/>
      <c r="E158" s="131"/>
      <c r="F158" s="61"/>
      <c r="G158" s="61"/>
      <c r="H158" s="61"/>
      <c r="I158" s="61"/>
      <c r="J158" s="61"/>
      <c r="K158" s="61"/>
      <c r="L158" s="61"/>
      <c r="M158" s="62"/>
      <c r="N158" s="61"/>
      <c r="O158" s="61"/>
      <c r="P158" s="61"/>
      <c r="Q158" s="242"/>
    </row>
    <row r="159" spans="1:17" s="2" customFormat="1" ht="51">
      <c r="A159" s="97" t="s">
        <v>492</v>
      </c>
      <c r="B159" s="163" t="s">
        <v>545</v>
      </c>
      <c r="C159" s="126" t="s">
        <v>578</v>
      </c>
      <c r="D159" s="92" t="s">
        <v>110</v>
      </c>
      <c r="E159" s="119">
        <v>1</v>
      </c>
      <c r="F159" s="61"/>
      <c r="G159" s="61"/>
      <c r="H159" s="61"/>
      <c r="I159" s="61"/>
      <c r="J159" s="61"/>
      <c r="K159" s="61"/>
      <c r="L159" s="61"/>
      <c r="M159" s="62"/>
      <c r="N159" s="61"/>
      <c r="O159" s="61"/>
      <c r="P159" s="61"/>
      <c r="Q159" s="242"/>
    </row>
    <row r="160" spans="1:17" s="2" customFormat="1" ht="15.75">
      <c r="A160" s="97" t="s">
        <v>493</v>
      </c>
      <c r="B160" s="163" t="s">
        <v>545</v>
      </c>
      <c r="C160" s="91" t="s">
        <v>114</v>
      </c>
      <c r="D160" s="92" t="s">
        <v>27</v>
      </c>
      <c r="E160" s="110">
        <v>3</v>
      </c>
      <c r="F160" s="61"/>
      <c r="G160" s="61"/>
      <c r="H160" s="61"/>
      <c r="I160" s="61"/>
      <c r="J160" s="61"/>
      <c r="K160" s="61"/>
      <c r="L160" s="61"/>
      <c r="M160" s="62"/>
      <c r="N160" s="61"/>
      <c r="O160" s="61"/>
      <c r="P160" s="61"/>
      <c r="Q160" s="242"/>
    </row>
    <row r="161" spans="1:17" s="2" customFormat="1" ht="15.75">
      <c r="A161" s="97" t="s">
        <v>494</v>
      </c>
      <c r="B161" s="163" t="s">
        <v>545</v>
      </c>
      <c r="C161" s="91" t="s">
        <v>216</v>
      </c>
      <c r="D161" s="92" t="s">
        <v>110</v>
      </c>
      <c r="E161" s="110">
        <v>2</v>
      </c>
      <c r="F161" s="61"/>
      <c r="G161" s="61"/>
      <c r="H161" s="61"/>
      <c r="I161" s="61"/>
      <c r="J161" s="61"/>
      <c r="K161" s="61"/>
      <c r="L161" s="61"/>
      <c r="M161" s="62"/>
      <c r="N161" s="61"/>
      <c r="O161" s="61"/>
      <c r="P161" s="61"/>
      <c r="Q161" s="242"/>
    </row>
    <row r="162" spans="1:17" s="2" customFormat="1" ht="15.75">
      <c r="A162" s="97" t="s">
        <v>495</v>
      </c>
      <c r="B162" s="163" t="s">
        <v>545</v>
      </c>
      <c r="C162" s="91" t="s">
        <v>199</v>
      </c>
      <c r="D162" s="92" t="s">
        <v>214</v>
      </c>
      <c r="E162" s="119">
        <v>1</v>
      </c>
      <c r="F162" s="61"/>
      <c r="G162" s="61"/>
      <c r="H162" s="61"/>
      <c r="I162" s="61"/>
      <c r="J162" s="61"/>
      <c r="K162" s="61"/>
      <c r="L162" s="61"/>
      <c r="M162" s="62"/>
      <c r="N162" s="61"/>
      <c r="O162" s="61"/>
      <c r="P162" s="61"/>
      <c r="Q162" s="242"/>
    </row>
    <row r="163" spans="1:17" s="125" customFormat="1" ht="15.75">
      <c r="A163" s="97" t="s">
        <v>425</v>
      </c>
      <c r="B163" s="163" t="s">
        <v>545</v>
      </c>
      <c r="C163" s="93" t="s">
        <v>217</v>
      </c>
      <c r="D163" s="131"/>
      <c r="E163" s="131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243"/>
    </row>
    <row r="164" spans="1:17" s="2" customFormat="1" ht="39.75">
      <c r="A164" s="97" t="s">
        <v>496</v>
      </c>
      <c r="B164" s="163" t="s">
        <v>545</v>
      </c>
      <c r="C164" s="126" t="s">
        <v>579</v>
      </c>
      <c r="D164" s="92" t="s">
        <v>110</v>
      </c>
      <c r="E164" s="119">
        <v>1</v>
      </c>
      <c r="F164" s="61"/>
      <c r="G164" s="61"/>
      <c r="H164" s="61"/>
      <c r="I164" s="61"/>
      <c r="J164" s="61"/>
      <c r="K164" s="61"/>
      <c r="L164" s="61"/>
      <c r="M164" s="62"/>
      <c r="N164" s="61"/>
      <c r="O164" s="61"/>
      <c r="P164" s="61"/>
      <c r="Q164" s="242"/>
    </row>
    <row r="165" spans="1:17" s="2" customFormat="1" ht="15.75">
      <c r="A165" s="97" t="s">
        <v>497</v>
      </c>
      <c r="B165" s="163" t="s">
        <v>545</v>
      </c>
      <c r="C165" s="118" t="s">
        <v>200</v>
      </c>
      <c r="D165" s="92" t="s">
        <v>110</v>
      </c>
      <c r="E165" s="112">
        <v>1</v>
      </c>
      <c r="F165" s="61"/>
      <c r="G165" s="61"/>
      <c r="H165" s="61"/>
      <c r="I165" s="61"/>
      <c r="J165" s="61"/>
      <c r="K165" s="61"/>
      <c r="L165" s="61"/>
      <c r="M165" s="62"/>
      <c r="N165" s="61"/>
      <c r="O165" s="61"/>
      <c r="P165" s="61"/>
      <c r="Q165" s="242"/>
    </row>
    <row r="166" spans="1:17" s="2" customFormat="1" ht="15.75">
      <c r="A166" s="97" t="s">
        <v>498</v>
      </c>
      <c r="B166" s="163" t="s">
        <v>545</v>
      </c>
      <c r="C166" s="91" t="s">
        <v>114</v>
      </c>
      <c r="D166" s="92" t="s">
        <v>27</v>
      </c>
      <c r="E166" s="110">
        <v>1</v>
      </c>
      <c r="F166" s="61"/>
      <c r="G166" s="61"/>
      <c r="H166" s="61"/>
      <c r="I166" s="61"/>
      <c r="J166" s="61"/>
      <c r="K166" s="61"/>
      <c r="L166" s="61"/>
      <c r="M166" s="62"/>
      <c r="N166" s="61"/>
      <c r="O166" s="61"/>
      <c r="P166" s="61"/>
      <c r="Q166" s="242"/>
    </row>
    <row r="167" spans="1:17" s="2" customFormat="1" ht="15.75">
      <c r="A167" s="97" t="s">
        <v>499</v>
      </c>
      <c r="B167" s="163" t="s">
        <v>545</v>
      </c>
      <c r="C167" s="91" t="s">
        <v>199</v>
      </c>
      <c r="D167" s="92" t="s">
        <v>214</v>
      </c>
      <c r="E167" s="119">
        <v>1</v>
      </c>
      <c r="F167" s="61"/>
      <c r="G167" s="61"/>
      <c r="H167" s="61"/>
      <c r="I167" s="61"/>
      <c r="J167" s="61"/>
      <c r="K167" s="61"/>
      <c r="L167" s="61"/>
      <c r="M167" s="62"/>
      <c r="N167" s="61"/>
      <c r="O167" s="61"/>
      <c r="P167" s="61"/>
      <c r="Q167" s="242"/>
    </row>
    <row r="168" spans="1:17" s="2" customFormat="1" ht="15.75">
      <c r="A168" s="97" t="s">
        <v>426</v>
      </c>
      <c r="B168" s="163" t="s">
        <v>545</v>
      </c>
      <c r="C168" s="93" t="s">
        <v>222</v>
      </c>
      <c r="D168" s="131"/>
      <c r="E168" s="131"/>
      <c r="F168" s="61"/>
      <c r="G168" s="61"/>
      <c r="H168" s="61"/>
      <c r="I168" s="61"/>
      <c r="J168" s="61"/>
      <c r="K168" s="61"/>
      <c r="L168" s="61"/>
      <c r="M168" s="62"/>
      <c r="N168" s="61"/>
      <c r="O168" s="61"/>
      <c r="P168" s="61"/>
      <c r="Q168" s="242"/>
    </row>
    <row r="169" spans="1:17" s="2" customFormat="1" ht="51">
      <c r="A169" s="97" t="s">
        <v>427</v>
      </c>
      <c r="B169" s="163" t="s">
        <v>545</v>
      </c>
      <c r="C169" s="126" t="s">
        <v>580</v>
      </c>
      <c r="D169" s="92" t="s">
        <v>110</v>
      </c>
      <c r="E169" s="119">
        <v>1</v>
      </c>
      <c r="F169" s="61"/>
      <c r="G169" s="61"/>
      <c r="H169" s="61"/>
      <c r="I169" s="61"/>
      <c r="J169" s="61"/>
      <c r="K169" s="61"/>
      <c r="L169" s="61"/>
      <c r="M169" s="62"/>
      <c r="N169" s="61"/>
      <c r="O169" s="61"/>
      <c r="P169" s="61"/>
      <c r="Q169" s="242"/>
    </row>
    <row r="170" spans="1:17" s="2" customFormat="1" ht="15.75">
      <c r="A170" s="97" t="s">
        <v>500</v>
      </c>
      <c r="B170" s="163" t="s">
        <v>545</v>
      </c>
      <c r="C170" s="91" t="s">
        <v>219</v>
      </c>
      <c r="D170" s="92" t="s">
        <v>27</v>
      </c>
      <c r="E170" s="110">
        <v>12</v>
      </c>
      <c r="F170" s="61"/>
      <c r="G170" s="61"/>
      <c r="H170" s="61"/>
      <c r="I170" s="61"/>
      <c r="J170" s="61"/>
      <c r="K170" s="61"/>
      <c r="L170" s="61"/>
      <c r="M170" s="62"/>
      <c r="N170" s="61"/>
      <c r="O170" s="61"/>
      <c r="P170" s="61"/>
      <c r="Q170" s="242"/>
    </row>
    <row r="171" spans="1:17" s="2" customFormat="1" ht="15.75">
      <c r="A171" s="97" t="s">
        <v>501</v>
      </c>
      <c r="B171" s="163" t="s">
        <v>545</v>
      </c>
      <c r="C171" s="91" t="s">
        <v>221</v>
      </c>
      <c r="D171" s="92" t="s">
        <v>110</v>
      </c>
      <c r="E171" s="110">
        <v>2</v>
      </c>
      <c r="F171" s="61"/>
      <c r="G171" s="61"/>
      <c r="H171" s="61"/>
      <c r="I171" s="61"/>
      <c r="J171" s="61"/>
      <c r="K171" s="61"/>
      <c r="L171" s="61"/>
      <c r="M171" s="62"/>
      <c r="N171" s="61"/>
      <c r="O171" s="61"/>
      <c r="P171" s="61"/>
      <c r="Q171" s="242"/>
    </row>
    <row r="172" spans="1:17" s="2" customFormat="1" ht="15.75">
      <c r="A172" s="97" t="s">
        <v>502</v>
      </c>
      <c r="B172" s="163" t="s">
        <v>545</v>
      </c>
      <c r="C172" s="91" t="s">
        <v>220</v>
      </c>
      <c r="D172" s="92" t="s">
        <v>110</v>
      </c>
      <c r="E172" s="119">
        <v>1</v>
      </c>
      <c r="F172" s="61"/>
      <c r="G172" s="61"/>
      <c r="H172" s="61"/>
      <c r="I172" s="61"/>
      <c r="J172" s="61"/>
      <c r="K172" s="61"/>
      <c r="L172" s="61"/>
      <c r="M172" s="62"/>
      <c r="N172" s="61"/>
      <c r="O172" s="61"/>
      <c r="P172" s="61"/>
      <c r="Q172" s="242"/>
    </row>
    <row r="173" spans="1:17" s="2" customFormat="1" ht="15.75">
      <c r="A173" s="97" t="s">
        <v>503</v>
      </c>
      <c r="B173" s="163" t="s">
        <v>545</v>
      </c>
      <c r="C173" s="91" t="s">
        <v>199</v>
      </c>
      <c r="D173" s="92" t="s">
        <v>214</v>
      </c>
      <c r="E173" s="119">
        <v>1</v>
      </c>
      <c r="F173" s="61"/>
      <c r="G173" s="61"/>
      <c r="H173" s="61"/>
      <c r="I173" s="61"/>
      <c r="J173" s="61"/>
      <c r="K173" s="61"/>
      <c r="L173" s="61"/>
      <c r="M173" s="62"/>
      <c r="N173" s="61"/>
      <c r="O173" s="61"/>
      <c r="P173" s="61"/>
      <c r="Q173" s="242"/>
    </row>
    <row r="174" spans="1:17" s="2" customFormat="1" ht="15.75">
      <c r="A174" s="97" t="s">
        <v>504</v>
      </c>
      <c r="B174" s="163" t="s">
        <v>545</v>
      </c>
      <c r="C174" s="120" t="s">
        <v>223</v>
      </c>
      <c r="D174" s="139"/>
      <c r="E174" s="140"/>
      <c r="F174" s="61"/>
      <c r="G174" s="61"/>
      <c r="H174" s="61"/>
      <c r="I174" s="61"/>
      <c r="J174" s="61"/>
      <c r="K174" s="61"/>
      <c r="L174" s="61"/>
      <c r="M174" s="62"/>
      <c r="N174" s="61"/>
      <c r="O174" s="61"/>
      <c r="P174" s="61"/>
      <c r="Q174" s="242"/>
    </row>
    <row r="175" spans="1:17" s="2" customFormat="1" ht="15.75">
      <c r="A175" s="97" t="s">
        <v>505</v>
      </c>
      <c r="B175" s="163" t="s">
        <v>545</v>
      </c>
      <c r="C175" s="93" t="s">
        <v>224</v>
      </c>
      <c r="D175" s="131"/>
      <c r="E175" s="135"/>
      <c r="F175" s="61"/>
      <c r="G175" s="61"/>
      <c r="H175" s="61"/>
      <c r="I175" s="61"/>
      <c r="J175" s="61"/>
      <c r="K175" s="61"/>
      <c r="L175" s="61"/>
      <c r="M175" s="62"/>
      <c r="N175" s="61"/>
      <c r="O175" s="61"/>
      <c r="P175" s="61"/>
      <c r="Q175" s="242"/>
    </row>
    <row r="176" spans="1:17" s="2" customFormat="1" ht="15.75">
      <c r="A176" s="97" t="s">
        <v>506</v>
      </c>
      <c r="B176" s="163" t="s">
        <v>545</v>
      </c>
      <c r="C176" s="118" t="s">
        <v>225</v>
      </c>
      <c r="D176" s="123" t="s">
        <v>214</v>
      </c>
      <c r="E176" s="112">
        <v>1</v>
      </c>
      <c r="F176" s="61"/>
      <c r="G176" s="61"/>
      <c r="H176" s="61"/>
      <c r="I176" s="61"/>
      <c r="J176" s="61"/>
      <c r="K176" s="61"/>
      <c r="L176" s="61"/>
      <c r="M176" s="62"/>
      <c r="N176" s="61"/>
      <c r="O176" s="61"/>
      <c r="P176" s="61"/>
      <c r="Q176" s="242"/>
    </row>
    <row r="177" spans="1:17" s="2" customFormat="1" ht="15.75">
      <c r="A177" s="97" t="s">
        <v>507</v>
      </c>
      <c r="B177" s="163" t="s">
        <v>545</v>
      </c>
      <c r="C177" s="118" t="s">
        <v>199</v>
      </c>
      <c r="D177" s="123" t="s">
        <v>214</v>
      </c>
      <c r="E177" s="112">
        <v>1</v>
      </c>
      <c r="F177" s="61"/>
      <c r="G177" s="61"/>
      <c r="H177" s="61"/>
      <c r="I177" s="61"/>
      <c r="J177" s="61"/>
      <c r="K177" s="61"/>
      <c r="L177" s="61"/>
      <c r="M177" s="62"/>
      <c r="N177" s="61"/>
      <c r="O177" s="61"/>
      <c r="P177" s="61"/>
      <c r="Q177" s="242"/>
    </row>
    <row r="178" spans="1:17" s="2" customFormat="1" ht="15.75">
      <c r="A178" s="97" t="s">
        <v>508</v>
      </c>
      <c r="B178" s="163" t="s">
        <v>545</v>
      </c>
      <c r="C178" s="120" t="s">
        <v>226</v>
      </c>
      <c r="D178" s="139"/>
      <c r="E178" s="141"/>
      <c r="F178" s="61"/>
      <c r="G178" s="61"/>
      <c r="H178" s="61"/>
      <c r="I178" s="61"/>
      <c r="J178" s="61"/>
      <c r="K178" s="61"/>
      <c r="L178" s="61"/>
      <c r="M178" s="62"/>
      <c r="N178" s="61"/>
      <c r="O178" s="61"/>
      <c r="P178" s="61"/>
      <c r="Q178" s="242"/>
    </row>
    <row r="179" spans="1:17" s="2" customFormat="1" ht="27">
      <c r="A179" s="97" t="s">
        <v>509</v>
      </c>
      <c r="B179" s="163" t="s">
        <v>545</v>
      </c>
      <c r="C179" s="93" t="s">
        <v>227</v>
      </c>
      <c r="D179" s="131"/>
      <c r="E179" s="129"/>
      <c r="F179" s="61"/>
      <c r="G179" s="61"/>
      <c r="H179" s="61"/>
      <c r="I179" s="61"/>
      <c r="J179" s="61"/>
      <c r="K179" s="61"/>
      <c r="L179" s="61"/>
      <c r="M179" s="62"/>
      <c r="N179" s="61"/>
      <c r="O179" s="61"/>
      <c r="P179" s="61"/>
      <c r="Q179" s="242"/>
    </row>
    <row r="180" spans="1:17" s="2" customFormat="1" ht="15.75">
      <c r="A180" s="97" t="s">
        <v>510</v>
      </c>
      <c r="B180" s="163" t="s">
        <v>545</v>
      </c>
      <c r="C180" s="91" t="s">
        <v>228</v>
      </c>
      <c r="D180" s="92" t="s">
        <v>27</v>
      </c>
      <c r="E180" s="119">
        <v>52.5</v>
      </c>
      <c r="F180" s="61"/>
      <c r="G180" s="61"/>
      <c r="H180" s="61"/>
      <c r="I180" s="61"/>
      <c r="J180" s="61"/>
      <c r="K180" s="61"/>
      <c r="L180" s="61"/>
      <c r="M180" s="62"/>
      <c r="N180" s="61"/>
      <c r="O180" s="61"/>
      <c r="P180" s="61"/>
      <c r="Q180" s="242"/>
    </row>
    <row r="181" spans="1:17" s="2" customFormat="1" ht="15.75">
      <c r="A181" s="97" t="s">
        <v>511</v>
      </c>
      <c r="B181" s="163" t="s">
        <v>545</v>
      </c>
      <c r="C181" s="93" t="s">
        <v>229</v>
      </c>
      <c r="D181" s="131"/>
      <c r="E181" s="129"/>
      <c r="F181" s="61"/>
      <c r="G181" s="61"/>
      <c r="H181" s="61"/>
      <c r="I181" s="61"/>
      <c r="J181" s="61"/>
      <c r="K181" s="61"/>
      <c r="L181" s="61"/>
      <c r="M181" s="62"/>
      <c r="N181" s="61"/>
      <c r="O181" s="61"/>
      <c r="P181" s="61"/>
      <c r="Q181" s="242"/>
    </row>
    <row r="182" spans="1:17" s="2" customFormat="1" ht="39.75">
      <c r="A182" s="97" t="s">
        <v>512</v>
      </c>
      <c r="B182" s="163" t="s">
        <v>545</v>
      </c>
      <c r="C182" s="91" t="s">
        <v>581</v>
      </c>
      <c r="D182" s="92" t="s">
        <v>27</v>
      </c>
      <c r="E182" s="119">
        <v>40.8</v>
      </c>
      <c r="F182" s="61"/>
      <c r="G182" s="61"/>
      <c r="H182" s="61"/>
      <c r="I182" s="61"/>
      <c r="J182" s="61"/>
      <c r="K182" s="61"/>
      <c r="L182" s="61"/>
      <c r="M182" s="62"/>
      <c r="N182" s="61"/>
      <c r="O182" s="61"/>
      <c r="P182" s="61"/>
      <c r="Q182" s="242"/>
    </row>
    <row r="183" spans="1:17" s="2" customFormat="1" ht="15.75">
      <c r="A183" s="97" t="s">
        <v>513</v>
      </c>
      <c r="B183" s="163" t="s">
        <v>545</v>
      </c>
      <c r="C183" s="93" t="s">
        <v>230</v>
      </c>
      <c r="D183" s="129"/>
      <c r="E183" s="129"/>
      <c r="F183" s="61"/>
      <c r="G183" s="61"/>
      <c r="H183" s="61"/>
      <c r="I183" s="61"/>
      <c r="J183" s="61"/>
      <c r="K183" s="61"/>
      <c r="L183" s="61"/>
      <c r="M183" s="62"/>
      <c r="N183" s="61"/>
      <c r="O183" s="61"/>
      <c r="P183" s="61"/>
      <c r="Q183" s="242"/>
    </row>
    <row r="184" spans="1:17" s="2" customFormat="1" ht="15.75">
      <c r="A184" s="97" t="s">
        <v>514</v>
      </c>
      <c r="B184" s="163" t="s">
        <v>545</v>
      </c>
      <c r="C184" s="118" t="s">
        <v>231</v>
      </c>
      <c r="D184" s="92" t="s">
        <v>110</v>
      </c>
      <c r="E184" s="109">
        <v>1</v>
      </c>
      <c r="F184" s="61"/>
      <c r="G184" s="61"/>
      <c r="H184" s="61"/>
      <c r="I184" s="61"/>
      <c r="J184" s="61"/>
      <c r="K184" s="61"/>
      <c r="L184" s="61"/>
      <c r="M184" s="62"/>
      <c r="N184" s="61"/>
      <c r="O184" s="61"/>
      <c r="P184" s="61"/>
      <c r="Q184" s="242"/>
    </row>
    <row r="185" spans="1:17" s="2" customFormat="1" ht="15.75">
      <c r="A185" s="97" t="s">
        <v>515</v>
      </c>
      <c r="B185" s="163" t="s">
        <v>545</v>
      </c>
      <c r="C185" s="118" t="s">
        <v>232</v>
      </c>
      <c r="D185" s="92" t="s">
        <v>110</v>
      </c>
      <c r="E185" s="109">
        <v>1</v>
      </c>
      <c r="F185" s="61"/>
      <c r="G185" s="61"/>
      <c r="H185" s="61"/>
      <c r="I185" s="61"/>
      <c r="J185" s="61"/>
      <c r="K185" s="61"/>
      <c r="L185" s="61"/>
      <c r="M185" s="62"/>
      <c r="N185" s="61"/>
      <c r="O185" s="61"/>
      <c r="P185" s="61"/>
      <c r="Q185" s="242"/>
    </row>
    <row r="186" spans="1:17" s="2" customFormat="1" ht="27">
      <c r="A186" s="97" t="s">
        <v>516</v>
      </c>
      <c r="B186" s="163" t="s">
        <v>545</v>
      </c>
      <c r="C186" s="118" t="s">
        <v>554</v>
      </c>
      <c r="D186" s="92" t="s">
        <v>110</v>
      </c>
      <c r="E186" s="109">
        <v>1</v>
      </c>
      <c r="F186" s="61"/>
      <c r="G186" s="61"/>
      <c r="H186" s="61"/>
      <c r="I186" s="61"/>
      <c r="J186" s="61"/>
      <c r="K186" s="61"/>
      <c r="L186" s="61"/>
      <c r="M186" s="62"/>
      <c r="N186" s="61"/>
      <c r="O186" s="61"/>
      <c r="P186" s="61"/>
      <c r="Q186" s="242"/>
    </row>
    <row r="187" spans="1:17" s="2" customFormat="1" ht="15.75">
      <c r="A187" s="97" t="s">
        <v>517</v>
      </c>
      <c r="B187" s="163" t="s">
        <v>545</v>
      </c>
      <c r="C187" s="118" t="s">
        <v>233</v>
      </c>
      <c r="D187" s="92" t="s">
        <v>110</v>
      </c>
      <c r="E187" s="109">
        <v>2</v>
      </c>
      <c r="F187" s="61"/>
      <c r="G187" s="61"/>
      <c r="H187" s="61"/>
      <c r="I187" s="61"/>
      <c r="J187" s="61"/>
      <c r="K187" s="61"/>
      <c r="L187" s="61"/>
      <c r="M187" s="62"/>
      <c r="N187" s="61"/>
      <c r="O187" s="61"/>
      <c r="P187" s="61"/>
      <c r="Q187" s="242"/>
    </row>
    <row r="188" spans="1:17" s="2" customFormat="1" ht="15.75">
      <c r="A188" s="97" t="s">
        <v>518</v>
      </c>
      <c r="B188" s="163" t="s">
        <v>545</v>
      </c>
      <c r="C188" s="118" t="s">
        <v>234</v>
      </c>
      <c r="D188" s="92" t="s">
        <v>110</v>
      </c>
      <c r="E188" s="109">
        <v>1</v>
      </c>
      <c r="F188" s="61"/>
      <c r="G188" s="61"/>
      <c r="H188" s="61"/>
      <c r="I188" s="61"/>
      <c r="J188" s="61"/>
      <c r="K188" s="61"/>
      <c r="L188" s="61"/>
      <c r="M188" s="62"/>
      <c r="N188" s="61"/>
      <c r="O188" s="61"/>
      <c r="P188" s="61"/>
      <c r="Q188" s="242"/>
    </row>
    <row r="189" spans="1:17" s="2" customFormat="1" ht="15.75">
      <c r="A189" s="97" t="s">
        <v>519</v>
      </c>
      <c r="B189" s="163" t="s">
        <v>545</v>
      </c>
      <c r="C189" s="118" t="s">
        <v>235</v>
      </c>
      <c r="D189" s="92" t="s">
        <v>110</v>
      </c>
      <c r="E189" s="109">
        <v>2</v>
      </c>
      <c r="F189" s="61"/>
      <c r="G189" s="61"/>
      <c r="H189" s="61"/>
      <c r="I189" s="61"/>
      <c r="J189" s="61"/>
      <c r="K189" s="61"/>
      <c r="L189" s="61"/>
      <c r="M189" s="62"/>
      <c r="N189" s="61"/>
      <c r="O189" s="61"/>
      <c r="P189" s="61"/>
      <c r="Q189" s="242"/>
    </row>
    <row r="190" spans="1:17" s="2" customFormat="1" ht="15.75">
      <c r="A190" s="97" t="s">
        <v>520</v>
      </c>
      <c r="B190" s="163" t="s">
        <v>545</v>
      </c>
      <c r="C190" s="118" t="s">
        <v>236</v>
      </c>
      <c r="D190" s="92" t="s">
        <v>110</v>
      </c>
      <c r="E190" s="109">
        <v>2</v>
      </c>
      <c r="F190" s="61"/>
      <c r="G190" s="61"/>
      <c r="H190" s="61"/>
      <c r="I190" s="61"/>
      <c r="J190" s="61"/>
      <c r="K190" s="61"/>
      <c r="L190" s="61"/>
      <c r="M190" s="62"/>
      <c r="N190" s="61"/>
      <c r="O190" s="61"/>
      <c r="P190" s="61"/>
      <c r="Q190" s="242"/>
    </row>
    <row r="191" spans="1:17" s="2" customFormat="1" ht="15.75">
      <c r="A191" s="97" t="s">
        <v>521</v>
      </c>
      <c r="B191" s="163" t="s">
        <v>545</v>
      </c>
      <c r="C191" s="118" t="s">
        <v>237</v>
      </c>
      <c r="D191" s="92" t="s">
        <v>110</v>
      </c>
      <c r="E191" s="109">
        <v>2</v>
      </c>
      <c r="F191" s="61"/>
      <c r="G191" s="61"/>
      <c r="H191" s="61"/>
      <c r="I191" s="61"/>
      <c r="J191" s="61"/>
      <c r="K191" s="61"/>
      <c r="L191" s="61"/>
      <c r="M191" s="62"/>
      <c r="N191" s="61"/>
      <c r="O191" s="61"/>
      <c r="P191" s="61"/>
      <c r="Q191" s="242"/>
    </row>
    <row r="192" spans="1:17" s="2" customFormat="1" ht="15.75">
      <c r="A192" s="97" t="s">
        <v>522</v>
      </c>
      <c r="B192" s="163" t="s">
        <v>545</v>
      </c>
      <c r="C192" s="118" t="s">
        <v>238</v>
      </c>
      <c r="D192" s="92" t="s">
        <v>110</v>
      </c>
      <c r="E192" s="109">
        <v>2</v>
      </c>
      <c r="F192" s="61"/>
      <c r="G192" s="61"/>
      <c r="H192" s="61"/>
      <c r="I192" s="61"/>
      <c r="J192" s="61"/>
      <c r="K192" s="61"/>
      <c r="L192" s="61"/>
      <c r="M192" s="62"/>
      <c r="N192" s="61"/>
      <c r="O192" s="61"/>
      <c r="P192" s="61"/>
      <c r="Q192" s="242"/>
    </row>
    <row r="193" spans="1:17" s="2" customFormat="1" ht="15.75">
      <c r="A193" s="97" t="s">
        <v>523</v>
      </c>
      <c r="B193" s="163" t="s">
        <v>545</v>
      </c>
      <c r="C193" s="118" t="s">
        <v>239</v>
      </c>
      <c r="D193" s="92" t="s">
        <v>110</v>
      </c>
      <c r="E193" s="109">
        <v>2</v>
      </c>
      <c r="F193" s="61"/>
      <c r="G193" s="61"/>
      <c r="H193" s="61"/>
      <c r="I193" s="61"/>
      <c r="J193" s="61"/>
      <c r="K193" s="61"/>
      <c r="L193" s="61"/>
      <c r="M193" s="62"/>
      <c r="N193" s="61"/>
      <c r="O193" s="61"/>
      <c r="P193" s="61"/>
      <c r="Q193" s="242"/>
    </row>
    <row r="194" spans="1:17" s="2" customFormat="1" ht="15.75">
      <c r="A194" s="97" t="s">
        <v>524</v>
      </c>
      <c r="B194" s="163" t="s">
        <v>545</v>
      </c>
      <c r="C194" s="91" t="s">
        <v>240</v>
      </c>
      <c r="D194" s="92" t="s">
        <v>241</v>
      </c>
      <c r="E194" s="109">
        <f>ROUND(((3.14*0.032*0.032*62)/4)*1000,0)</f>
        <v>50</v>
      </c>
      <c r="F194" s="61"/>
      <c r="G194" s="61"/>
      <c r="H194" s="61"/>
      <c r="I194" s="61"/>
      <c r="J194" s="61"/>
      <c r="K194" s="61"/>
      <c r="L194" s="61"/>
      <c r="M194" s="62"/>
      <c r="N194" s="61"/>
      <c r="O194" s="61"/>
      <c r="P194" s="61"/>
      <c r="Q194" s="242"/>
    </row>
    <row r="195" spans="1:17" s="2" customFormat="1" ht="15.75">
      <c r="A195" s="97" t="s">
        <v>525</v>
      </c>
      <c r="B195" s="163" t="s">
        <v>545</v>
      </c>
      <c r="C195" s="91" t="s">
        <v>242</v>
      </c>
      <c r="D195" s="92" t="s">
        <v>108</v>
      </c>
      <c r="E195" s="109">
        <v>1</v>
      </c>
      <c r="F195" s="61"/>
      <c r="G195" s="61"/>
      <c r="H195" s="61"/>
      <c r="I195" s="61"/>
      <c r="J195" s="61"/>
      <c r="K195" s="61"/>
      <c r="L195" s="61"/>
      <c r="M195" s="62"/>
      <c r="N195" s="61"/>
      <c r="O195" s="61"/>
      <c r="P195" s="61"/>
      <c r="Q195" s="242"/>
    </row>
    <row r="196" spans="1:17" s="2" customFormat="1" ht="15.75">
      <c r="A196" s="97" t="s">
        <v>526</v>
      </c>
      <c r="B196" s="163" t="s">
        <v>545</v>
      </c>
      <c r="C196" s="93" t="s">
        <v>243</v>
      </c>
      <c r="D196" s="92" t="s">
        <v>128</v>
      </c>
      <c r="E196" s="109">
        <v>1</v>
      </c>
      <c r="F196" s="61"/>
      <c r="G196" s="61"/>
      <c r="H196" s="61"/>
      <c r="I196" s="61"/>
      <c r="J196" s="61"/>
      <c r="K196" s="61"/>
      <c r="L196" s="61"/>
      <c r="M196" s="62"/>
      <c r="N196" s="61"/>
      <c r="O196" s="61"/>
      <c r="P196" s="61"/>
      <c r="Q196" s="242"/>
    </row>
    <row r="197" spans="1:17" s="2" customFormat="1" ht="15.75">
      <c r="A197" s="97" t="s">
        <v>527</v>
      </c>
      <c r="B197" s="163" t="s">
        <v>545</v>
      </c>
      <c r="C197" s="93" t="s">
        <v>244</v>
      </c>
      <c r="D197" s="131"/>
      <c r="E197" s="129"/>
      <c r="F197" s="61"/>
      <c r="G197" s="61"/>
      <c r="H197" s="61"/>
      <c r="I197" s="61"/>
      <c r="J197" s="61"/>
      <c r="K197" s="61"/>
      <c r="L197" s="61"/>
      <c r="M197" s="62"/>
      <c r="N197" s="61"/>
      <c r="O197" s="61"/>
      <c r="P197" s="61"/>
      <c r="Q197" s="242"/>
    </row>
    <row r="198" spans="1:17" s="2" customFormat="1" ht="15.75">
      <c r="A198" s="97" t="s">
        <v>528</v>
      </c>
      <c r="B198" s="163" t="s">
        <v>545</v>
      </c>
      <c r="C198" s="118" t="s">
        <v>245</v>
      </c>
      <c r="D198" s="123" t="s">
        <v>108</v>
      </c>
      <c r="E198" s="123">
        <v>13</v>
      </c>
      <c r="F198" s="61"/>
      <c r="G198" s="61"/>
      <c r="H198" s="61"/>
      <c r="I198" s="61"/>
      <c r="J198" s="61"/>
      <c r="K198" s="61"/>
      <c r="L198" s="61"/>
      <c r="M198" s="62"/>
      <c r="N198" s="61"/>
      <c r="O198" s="61"/>
      <c r="P198" s="61"/>
      <c r="Q198" s="242"/>
    </row>
    <row r="199" spans="1:17" s="2" customFormat="1" ht="15.75">
      <c r="A199" s="97" t="s">
        <v>529</v>
      </c>
      <c r="B199" s="163" t="s">
        <v>545</v>
      </c>
      <c r="C199" s="118" t="s">
        <v>199</v>
      </c>
      <c r="D199" s="123" t="s">
        <v>108</v>
      </c>
      <c r="E199" s="109">
        <v>1</v>
      </c>
      <c r="F199" s="61"/>
      <c r="G199" s="61"/>
      <c r="H199" s="61"/>
      <c r="I199" s="61"/>
      <c r="J199" s="61"/>
      <c r="K199" s="61"/>
      <c r="L199" s="61"/>
      <c r="M199" s="62"/>
      <c r="N199" s="61"/>
      <c r="O199" s="61"/>
      <c r="P199" s="61"/>
      <c r="Q199" s="242"/>
    </row>
    <row r="200" spans="1:17" s="2" customFormat="1" ht="27">
      <c r="A200" s="97" t="s">
        <v>530</v>
      </c>
      <c r="B200" s="163" t="s">
        <v>545</v>
      </c>
      <c r="C200" s="120" t="s">
        <v>246</v>
      </c>
      <c r="D200" s="142"/>
      <c r="E200" s="143"/>
      <c r="F200" s="61"/>
      <c r="G200" s="61"/>
      <c r="H200" s="61"/>
      <c r="I200" s="61"/>
      <c r="J200" s="61"/>
      <c r="K200" s="61"/>
      <c r="L200" s="61"/>
      <c r="M200" s="62"/>
      <c r="N200" s="61"/>
      <c r="O200" s="61"/>
      <c r="P200" s="61"/>
      <c r="Q200" s="242"/>
    </row>
    <row r="201" spans="1:17" s="2" customFormat="1" ht="15.75">
      <c r="A201" s="97" t="s">
        <v>531</v>
      </c>
      <c r="B201" s="163" t="s">
        <v>545</v>
      </c>
      <c r="C201" s="118" t="s">
        <v>247</v>
      </c>
      <c r="D201" s="123" t="s">
        <v>110</v>
      </c>
      <c r="E201" s="109">
        <v>2</v>
      </c>
      <c r="F201" s="61"/>
      <c r="G201" s="61"/>
      <c r="H201" s="61"/>
      <c r="I201" s="61"/>
      <c r="J201" s="61"/>
      <c r="K201" s="61"/>
      <c r="L201" s="61"/>
      <c r="M201" s="62"/>
      <c r="N201" s="61"/>
      <c r="O201" s="61"/>
      <c r="P201" s="61"/>
      <c r="Q201" s="242"/>
    </row>
    <row r="202" spans="1:17" s="2" customFormat="1" ht="15.75">
      <c r="A202" s="97" t="s">
        <v>532</v>
      </c>
      <c r="B202" s="163" t="s">
        <v>545</v>
      </c>
      <c r="C202" s="118" t="s">
        <v>248</v>
      </c>
      <c r="D202" s="123" t="s">
        <v>110</v>
      </c>
      <c r="E202" s="109">
        <v>1</v>
      </c>
      <c r="F202" s="61"/>
      <c r="G202" s="61"/>
      <c r="H202" s="61"/>
      <c r="I202" s="61"/>
      <c r="J202" s="61"/>
      <c r="K202" s="61"/>
      <c r="L202" s="61"/>
      <c r="M202" s="62"/>
      <c r="N202" s="61"/>
      <c r="O202" s="61"/>
      <c r="P202" s="61"/>
      <c r="Q202" s="242"/>
    </row>
    <row r="203" spans="1:17" s="2" customFormat="1" ht="15.75">
      <c r="A203" s="97" t="s">
        <v>533</v>
      </c>
      <c r="B203" s="163" t="s">
        <v>545</v>
      </c>
      <c r="C203" s="118" t="s">
        <v>249</v>
      </c>
      <c r="D203" s="123" t="s">
        <v>250</v>
      </c>
      <c r="E203" s="109">
        <v>7</v>
      </c>
      <c r="F203" s="61"/>
      <c r="G203" s="61"/>
      <c r="H203" s="61"/>
      <c r="I203" s="61"/>
      <c r="J203" s="61"/>
      <c r="K203" s="61"/>
      <c r="L203" s="61"/>
      <c r="M203" s="62"/>
      <c r="N203" s="61"/>
      <c r="O203" s="61"/>
      <c r="P203" s="61"/>
      <c r="Q203" s="242"/>
    </row>
    <row r="204" spans="1:17" s="2" customFormat="1" ht="25.5">
      <c r="A204" s="97" t="s">
        <v>534</v>
      </c>
      <c r="B204" s="163" t="s">
        <v>545</v>
      </c>
      <c r="C204" s="118" t="s">
        <v>255</v>
      </c>
      <c r="D204" s="123" t="s">
        <v>250</v>
      </c>
      <c r="E204" s="109">
        <v>1</v>
      </c>
      <c r="F204" s="61"/>
      <c r="G204" s="61"/>
      <c r="H204" s="61"/>
      <c r="I204" s="61"/>
      <c r="J204" s="61"/>
      <c r="K204" s="61"/>
      <c r="L204" s="61"/>
      <c r="M204" s="62"/>
      <c r="N204" s="61"/>
      <c r="O204" s="61"/>
      <c r="P204" s="61"/>
      <c r="Q204" s="242"/>
    </row>
    <row r="205" spans="1:17" s="2" customFormat="1" ht="25.5">
      <c r="A205" s="97" t="s">
        <v>535</v>
      </c>
      <c r="B205" s="163" t="s">
        <v>545</v>
      </c>
      <c r="C205" s="118" t="s">
        <v>256</v>
      </c>
      <c r="D205" s="123" t="s">
        <v>250</v>
      </c>
      <c r="E205" s="109">
        <v>6</v>
      </c>
      <c r="F205" s="61"/>
      <c r="G205" s="61"/>
      <c r="H205" s="61"/>
      <c r="I205" s="61"/>
      <c r="J205" s="61"/>
      <c r="K205" s="61"/>
      <c r="L205" s="61"/>
      <c r="M205" s="62"/>
      <c r="N205" s="61"/>
      <c r="O205" s="61"/>
      <c r="P205" s="61"/>
      <c r="Q205" s="242"/>
    </row>
    <row r="206" spans="1:17" s="2" customFormat="1" ht="25.5">
      <c r="A206" s="97" t="s">
        <v>536</v>
      </c>
      <c r="B206" s="163" t="s">
        <v>545</v>
      </c>
      <c r="C206" s="118" t="s">
        <v>257</v>
      </c>
      <c r="D206" s="123" t="s">
        <v>250</v>
      </c>
      <c r="E206" s="109">
        <v>16</v>
      </c>
      <c r="F206" s="61"/>
      <c r="G206" s="61"/>
      <c r="H206" s="61"/>
      <c r="I206" s="61"/>
      <c r="J206" s="61"/>
      <c r="K206" s="61"/>
      <c r="L206" s="61"/>
      <c r="M206" s="62"/>
      <c r="N206" s="61"/>
      <c r="O206" s="61"/>
      <c r="P206" s="61"/>
      <c r="Q206" s="242"/>
    </row>
    <row r="207" spans="1:17" s="2" customFormat="1" ht="25.5">
      <c r="A207" s="97" t="s">
        <v>537</v>
      </c>
      <c r="B207" s="163" t="s">
        <v>545</v>
      </c>
      <c r="C207" s="118" t="s">
        <v>258</v>
      </c>
      <c r="D207" s="123" t="s">
        <v>250</v>
      </c>
      <c r="E207" s="109">
        <v>26</v>
      </c>
      <c r="F207" s="61"/>
      <c r="G207" s="61"/>
      <c r="H207" s="61"/>
      <c r="I207" s="61"/>
      <c r="J207" s="61"/>
      <c r="K207" s="61"/>
      <c r="L207" s="61"/>
      <c r="M207" s="62"/>
      <c r="N207" s="61"/>
      <c r="O207" s="61"/>
      <c r="P207" s="61"/>
      <c r="Q207" s="242"/>
    </row>
    <row r="208" spans="1:17" s="2" customFormat="1" ht="15.75">
      <c r="A208" s="97" t="s">
        <v>538</v>
      </c>
      <c r="B208" s="163" t="s">
        <v>545</v>
      </c>
      <c r="C208" s="118" t="s">
        <v>259</v>
      </c>
      <c r="D208" s="123" t="s">
        <v>27</v>
      </c>
      <c r="E208" s="109">
        <v>7</v>
      </c>
      <c r="F208" s="61"/>
      <c r="G208" s="61"/>
      <c r="H208" s="61"/>
      <c r="I208" s="61"/>
      <c r="J208" s="61"/>
      <c r="K208" s="61"/>
      <c r="L208" s="61"/>
      <c r="M208" s="62"/>
      <c r="N208" s="61"/>
      <c r="O208" s="61"/>
      <c r="P208" s="61"/>
      <c r="Q208" s="242"/>
    </row>
    <row r="209" spans="1:17" s="2" customFormat="1" ht="15.75">
      <c r="A209" s="97" t="s">
        <v>539</v>
      </c>
      <c r="B209" s="163" t="s">
        <v>545</v>
      </c>
      <c r="C209" s="118" t="s">
        <v>251</v>
      </c>
      <c r="D209" s="123" t="s">
        <v>110</v>
      </c>
      <c r="E209" s="109">
        <v>1</v>
      </c>
      <c r="F209" s="61"/>
      <c r="G209" s="61"/>
      <c r="H209" s="61"/>
      <c r="I209" s="61"/>
      <c r="J209" s="61"/>
      <c r="K209" s="61"/>
      <c r="L209" s="61"/>
      <c r="M209" s="62"/>
      <c r="N209" s="61"/>
      <c r="O209" s="61"/>
      <c r="P209" s="61"/>
      <c r="Q209" s="242"/>
    </row>
    <row r="210" spans="1:17" s="2" customFormat="1" ht="15.75">
      <c r="A210" s="97" t="s">
        <v>540</v>
      </c>
      <c r="B210" s="163" t="s">
        <v>545</v>
      </c>
      <c r="C210" s="126" t="s">
        <v>260</v>
      </c>
      <c r="D210" s="109" t="s">
        <v>250</v>
      </c>
      <c r="E210" s="109">
        <v>32</v>
      </c>
      <c r="F210" s="61"/>
      <c r="G210" s="61"/>
      <c r="H210" s="61"/>
      <c r="I210" s="61"/>
      <c r="J210" s="61"/>
      <c r="K210" s="61"/>
      <c r="L210" s="61"/>
      <c r="M210" s="62"/>
      <c r="N210" s="61"/>
      <c r="O210" s="61"/>
      <c r="P210" s="61"/>
      <c r="Q210" s="242"/>
    </row>
    <row r="211" spans="1:17" s="2" customFormat="1" ht="15.75">
      <c r="A211" s="97" t="s">
        <v>541</v>
      </c>
      <c r="B211" s="163" t="s">
        <v>545</v>
      </c>
      <c r="C211" s="118" t="s">
        <v>252</v>
      </c>
      <c r="D211" s="123" t="s">
        <v>27</v>
      </c>
      <c r="E211" s="109">
        <v>30</v>
      </c>
      <c r="F211" s="61"/>
      <c r="G211" s="61"/>
      <c r="H211" s="61"/>
      <c r="I211" s="61"/>
      <c r="J211" s="61"/>
      <c r="K211" s="61"/>
      <c r="L211" s="61"/>
      <c r="M211" s="62"/>
      <c r="N211" s="61"/>
      <c r="O211" s="61"/>
      <c r="P211" s="61"/>
      <c r="Q211" s="242"/>
    </row>
    <row r="212" spans="1:17" s="2" customFormat="1" ht="25.5">
      <c r="A212" s="97" t="s">
        <v>542</v>
      </c>
      <c r="B212" s="163" t="s">
        <v>545</v>
      </c>
      <c r="C212" s="126" t="s">
        <v>253</v>
      </c>
      <c r="D212" s="123" t="s">
        <v>27</v>
      </c>
      <c r="E212" s="109">
        <v>30</v>
      </c>
      <c r="F212" s="61"/>
      <c r="G212" s="61"/>
      <c r="H212" s="61"/>
      <c r="I212" s="61"/>
      <c r="J212" s="61"/>
      <c r="K212" s="61"/>
      <c r="L212" s="61"/>
      <c r="M212" s="62"/>
      <c r="N212" s="61"/>
      <c r="O212" s="61"/>
      <c r="P212" s="61"/>
      <c r="Q212" s="242"/>
    </row>
    <row r="213" spans="1:17" s="2" customFormat="1" ht="25.5">
      <c r="A213" s="97" t="s">
        <v>543</v>
      </c>
      <c r="B213" s="163" t="s">
        <v>545</v>
      </c>
      <c r="C213" s="126" t="s">
        <v>254</v>
      </c>
      <c r="D213" s="123" t="s">
        <v>128</v>
      </c>
      <c r="E213" s="109">
        <v>1</v>
      </c>
      <c r="F213" s="61"/>
      <c r="G213" s="61"/>
      <c r="H213" s="61"/>
      <c r="I213" s="61"/>
      <c r="J213" s="61"/>
      <c r="K213" s="61"/>
      <c r="L213" s="61"/>
      <c r="M213" s="62"/>
      <c r="N213" s="61"/>
      <c r="O213" s="61"/>
      <c r="P213" s="61"/>
      <c r="Q213" s="242"/>
    </row>
    <row r="214" spans="1:16" ht="15.75">
      <c r="A214" s="313" t="s">
        <v>631</v>
      </c>
      <c r="B214" s="314"/>
      <c r="C214" s="314"/>
      <c r="D214" s="314"/>
      <c r="E214" s="314"/>
      <c r="F214" s="314"/>
      <c r="G214" s="314"/>
      <c r="H214" s="314"/>
      <c r="I214" s="314"/>
      <c r="J214" s="314"/>
      <c r="K214" s="315"/>
      <c r="L214" s="84"/>
      <c r="M214" s="62"/>
      <c r="N214" s="84"/>
      <c r="O214" s="84"/>
      <c r="P214" s="84"/>
    </row>
    <row r="215" spans="1:16" ht="15.75">
      <c r="A215" s="101"/>
      <c r="B215" s="22"/>
      <c r="F215" s="23"/>
      <c r="G215" s="23"/>
      <c r="H215" s="23"/>
      <c r="I215" s="23"/>
      <c r="J215" s="23"/>
      <c r="K215" s="23"/>
      <c r="L215" s="23"/>
      <c r="M215" s="24"/>
      <c r="N215" s="23"/>
      <c r="O215" s="23"/>
      <c r="P215" s="23"/>
    </row>
    <row r="216" spans="1:13" ht="15.75" customHeight="1">
      <c r="A216" s="32" t="s">
        <v>56</v>
      </c>
      <c r="B216" s="32"/>
      <c r="C216" s="49"/>
      <c r="D216" s="107"/>
      <c r="E216" s="107"/>
      <c r="F216" s="33"/>
      <c r="G216" s="33"/>
      <c r="M216"/>
    </row>
    <row r="217" spans="1:13" ht="15.75" customHeight="1">
      <c r="A217" s="102"/>
      <c r="B217" s="32"/>
      <c r="C217" s="239" t="s">
        <v>6</v>
      </c>
      <c r="F217" s="34"/>
      <c r="G217" s="34"/>
      <c r="M217"/>
    </row>
    <row r="218" spans="4:10" ht="15">
      <c r="D218" s="317" t="s">
        <v>12</v>
      </c>
      <c r="E218" s="317"/>
      <c r="F218" s="317"/>
      <c r="G218" s="317"/>
      <c r="H218" s="317"/>
      <c r="I218" s="317"/>
      <c r="J218" s="229"/>
    </row>
    <row r="219" spans="4:10" ht="15">
      <c r="D219" s="238"/>
      <c r="E219" s="238"/>
      <c r="F219" s="238"/>
      <c r="G219" s="238"/>
      <c r="H219" s="238"/>
      <c r="I219" s="238"/>
      <c r="J219" s="229"/>
    </row>
    <row r="220" spans="1:13" ht="15.75" customHeight="1">
      <c r="A220" s="231" t="s">
        <v>57</v>
      </c>
      <c r="B220" s="32"/>
      <c r="C220" s="35"/>
      <c r="D220" s="108"/>
      <c r="E220" s="108"/>
      <c r="F220" s="35"/>
      <c r="G220" s="35"/>
      <c r="M220"/>
    </row>
    <row r="221" spans="1:13" ht="15.75" customHeight="1">
      <c r="A221" s="102"/>
      <c r="B221" s="32"/>
      <c r="C221" s="239" t="s">
        <v>6</v>
      </c>
      <c r="F221" s="34"/>
      <c r="G221" s="34"/>
      <c r="M221"/>
    </row>
    <row r="222" spans="1:13" ht="15.75">
      <c r="A222" s="102"/>
      <c r="B222" s="32"/>
      <c r="C222" s="50"/>
      <c r="F222" s="34"/>
      <c r="G222" s="34"/>
      <c r="M222"/>
    </row>
    <row r="223" spans="1:13" ht="15" customHeight="1">
      <c r="A223" s="103" t="s">
        <v>7</v>
      </c>
      <c r="B223" s="47"/>
      <c r="C223" s="51"/>
      <c r="F223" s="31"/>
      <c r="G223" s="31"/>
      <c r="M223"/>
    </row>
  </sheetData>
  <sheetProtection/>
  <mergeCells count="17">
    <mergeCell ref="D218:I218"/>
    <mergeCell ref="K10:P10"/>
    <mergeCell ref="A7:N7"/>
    <mergeCell ref="C13:C14"/>
    <mergeCell ref="D13:D14"/>
    <mergeCell ref="E13:E14"/>
    <mergeCell ref="L13:P13"/>
    <mergeCell ref="A13:A14"/>
    <mergeCell ref="B13:B14"/>
    <mergeCell ref="F1:J1"/>
    <mergeCell ref="F2:J2"/>
    <mergeCell ref="A10:H10"/>
    <mergeCell ref="A214:K214"/>
    <mergeCell ref="A4:J4"/>
    <mergeCell ref="F13:K13"/>
    <mergeCell ref="A5:O5"/>
    <mergeCell ref="A6:H6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tabSelected="1" zoomScale="98" zoomScaleNormal="98" zoomScaleSheetLayoutView="96" zoomScalePageLayoutView="0" workbookViewId="0" topLeftCell="A22">
      <selection activeCell="C35" sqref="C35"/>
    </sheetView>
  </sheetViews>
  <sheetFormatPr defaultColWidth="9.140625" defaultRowHeight="15"/>
  <cols>
    <col min="1" max="1" width="9.140625" style="3" customWidth="1"/>
    <col min="2" max="2" width="10.140625" style="0" customWidth="1"/>
    <col min="3" max="3" width="34.57421875" style="48" customWidth="1"/>
    <col min="4" max="4" width="8.140625" style="0" customWidth="1"/>
    <col min="5" max="5" width="8.421875" style="0" customWidth="1"/>
    <col min="6" max="16" width="8.140625" style="241" customWidth="1"/>
    <col min="17" max="19" width="9.140625" style="241" customWidth="1"/>
  </cols>
  <sheetData>
    <row r="1" spans="1:19" s="15" customFormat="1" ht="15.75" customHeight="1">
      <c r="A1" s="17"/>
      <c r="C1" s="53"/>
      <c r="D1"/>
      <c r="F1" s="325" t="s">
        <v>34</v>
      </c>
      <c r="G1" s="325"/>
      <c r="H1" s="325"/>
      <c r="I1" s="325"/>
      <c r="J1" s="325"/>
      <c r="K1" s="87"/>
      <c r="L1" s="87"/>
      <c r="M1" s="244"/>
      <c r="N1" s="87"/>
      <c r="O1" s="87"/>
      <c r="P1" s="87"/>
      <c r="Q1" s="87"/>
      <c r="R1" s="87"/>
      <c r="S1" s="87"/>
    </row>
    <row r="2" spans="6:22" ht="15.75" customHeight="1">
      <c r="F2" s="326" t="s">
        <v>261</v>
      </c>
      <c r="G2" s="326"/>
      <c r="H2" s="326"/>
      <c r="I2" s="326"/>
      <c r="J2" s="326"/>
      <c r="M2" s="245"/>
      <c r="P2" s="87"/>
      <c r="Q2" s="87"/>
      <c r="R2" s="87"/>
      <c r="S2" s="87"/>
      <c r="T2" s="15"/>
      <c r="U2" s="15"/>
      <c r="V2" s="15"/>
    </row>
    <row r="4" spans="1:19" s="2" customFormat="1" ht="15.75">
      <c r="A4" s="270" t="s">
        <v>102</v>
      </c>
      <c r="B4" s="271"/>
      <c r="C4" s="271"/>
      <c r="D4" s="271"/>
      <c r="E4" s="271"/>
      <c r="F4" s="271"/>
      <c r="G4" s="271"/>
      <c r="H4" s="271"/>
      <c r="I4" s="271"/>
      <c r="J4" s="271"/>
      <c r="K4" s="242"/>
      <c r="L4" s="242"/>
      <c r="M4" s="246"/>
      <c r="N4" s="242"/>
      <c r="O4" s="242"/>
      <c r="P4" s="242"/>
      <c r="Q4" s="242"/>
      <c r="R4" s="242"/>
      <c r="S4" s="242"/>
    </row>
    <row r="5" spans="1:23" s="230" customFormat="1" ht="15.75">
      <c r="A5" s="286" t="s">
        <v>626</v>
      </c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47"/>
      <c r="Q5" s="247"/>
      <c r="R5" s="248"/>
      <c r="S5" s="248"/>
      <c r="T5" s="25"/>
      <c r="U5" s="25"/>
      <c r="V5" s="25"/>
      <c r="W5" s="25"/>
    </row>
    <row r="6" spans="1:19" s="2" customFormat="1" ht="18.75" customHeight="1">
      <c r="A6" s="288" t="s">
        <v>628</v>
      </c>
      <c r="B6" s="288"/>
      <c r="C6" s="288"/>
      <c r="D6" s="288"/>
      <c r="E6" s="288"/>
      <c r="F6" s="288"/>
      <c r="G6" s="288"/>
      <c r="H6" s="288"/>
      <c r="I6" s="249"/>
      <c r="J6" s="249"/>
      <c r="K6" s="249"/>
      <c r="L6" s="242"/>
      <c r="M6" s="242"/>
      <c r="N6" s="246"/>
      <c r="O6" s="242"/>
      <c r="P6" s="242"/>
      <c r="Q6" s="242"/>
      <c r="R6" s="242"/>
      <c r="S6" s="242"/>
    </row>
    <row r="7" spans="1:19" s="2" customFormat="1" ht="15.75">
      <c r="A7" s="295" t="str">
        <f>'Būvniecības koptāme'!A13:N13</f>
        <v>Iepirkums: "Apkures un ventilācijas sistēmas atjaunošana Vestienas muižas ēkā", identifikācijas numurs MNP2017/23_ELFLA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42"/>
      <c r="P7" s="242"/>
      <c r="Q7" s="242"/>
      <c r="R7" s="242"/>
      <c r="S7" s="242"/>
    </row>
    <row r="8" spans="1:13" ht="15.75">
      <c r="A8" s="230" t="str">
        <f>'Būvniecības koptāme'!A14</f>
        <v>Pretendents:</v>
      </c>
      <c r="B8" s="1"/>
      <c r="D8" s="48"/>
      <c r="E8" s="48"/>
      <c r="F8" s="250"/>
      <c r="G8" s="250"/>
      <c r="M8" s="245"/>
    </row>
    <row r="9" spans="1:19" s="7" customFormat="1" ht="15.75">
      <c r="A9" s="122"/>
      <c r="C9" s="264"/>
      <c r="F9" s="251"/>
      <c r="G9" s="251"/>
      <c r="H9" s="251"/>
      <c r="I9" s="251"/>
      <c r="J9" s="251"/>
      <c r="K9" s="251"/>
      <c r="L9" s="251"/>
      <c r="M9" s="252"/>
      <c r="N9" s="251"/>
      <c r="O9" s="251"/>
      <c r="P9" s="251"/>
      <c r="Q9" s="251"/>
      <c r="R9" s="251"/>
      <c r="S9" s="251"/>
    </row>
    <row r="10" spans="1:19" s="2" customFormat="1" ht="15.75">
      <c r="A10" s="327" t="s">
        <v>262</v>
      </c>
      <c r="B10" s="327"/>
      <c r="C10" s="327"/>
      <c r="D10" s="327"/>
      <c r="E10" s="327"/>
      <c r="F10" s="327"/>
      <c r="G10" s="327"/>
      <c r="H10" s="327"/>
      <c r="I10" s="242"/>
      <c r="J10" s="242"/>
      <c r="K10" s="323" t="s">
        <v>41</v>
      </c>
      <c r="L10" s="323"/>
      <c r="M10" s="323"/>
      <c r="N10" s="323"/>
      <c r="O10" s="323"/>
      <c r="P10" s="323"/>
      <c r="Q10" s="242"/>
      <c r="R10" s="242"/>
      <c r="S10" s="242"/>
    </row>
    <row r="11" spans="1:19" s="7" customFormat="1" ht="15.75">
      <c r="A11" s="122"/>
      <c r="C11" s="264"/>
      <c r="F11" s="251"/>
      <c r="G11" s="251"/>
      <c r="H11" s="251"/>
      <c r="I11" s="251"/>
      <c r="J11" s="323" t="s">
        <v>12</v>
      </c>
      <c r="K11" s="323"/>
      <c r="L11" s="323"/>
      <c r="M11" s="323"/>
      <c r="N11" s="323"/>
      <c r="O11" s="323"/>
      <c r="P11" s="323"/>
      <c r="Q11" s="251"/>
      <c r="R11" s="251"/>
      <c r="S11" s="251"/>
    </row>
    <row r="12" spans="10:14" ht="15">
      <c r="J12" s="253"/>
      <c r="K12" s="253"/>
      <c r="L12" s="253"/>
      <c r="M12" s="253"/>
      <c r="N12" s="253"/>
    </row>
    <row r="13" spans="1:16" ht="15">
      <c r="A13" s="324" t="s">
        <v>19</v>
      </c>
      <c r="B13" s="319" t="s">
        <v>13</v>
      </c>
      <c r="C13" s="319" t="s">
        <v>20</v>
      </c>
      <c r="D13" s="328" t="s">
        <v>14</v>
      </c>
      <c r="E13" s="328" t="s">
        <v>15</v>
      </c>
      <c r="F13" s="322" t="s">
        <v>16</v>
      </c>
      <c r="G13" s="322"/>
      <c r="H13" s="322"/>
      <c r="I13" s="322"/>
      <c r="J13" s="322"/>
      <c r="K13" s="322"/>
      <c r="L13" s="322" t="s">
        <v>17</v>
      </c>
      <c r="M13" s="322"/>
      <c r="N13" s="322"/>
      <c r="O13" s="322"/>
      <c r="P13" s="322"/>
    </row>
    <row r="14" spans="1:16" ht="101.25" customHeight="1">
      <c r="A14" s="324"/>
      <c r="B14" s="319"/>
      <c r="C14" s="319"/>
      <c r="D14" s="328"/>
      <c r="E14" s="328"/>
      <c r="F14" s="240" t="s">
        <v>24</v>
      </c>
      <c r="G14" s="240" t="s">
        <v>21</v>
      </c>
      <c r="H14" s="240" t="s">
        <v>22</v>
      </c>
      <c r="I14" s="240" t="s">
        <v>630</v>
      </c>
      <c r="J14" s="240" t="s">
        <v>23</v>
      </c>
      <c r="K14" s="240" t="s">
        <v>25</v>
      </c>
      <c r="L14" s="240" t="s">
        <v>18</v>
      </c>
      <c r="M14" s="240" t="s">
        <v>22</v>
      </c>
      <c r="N14" s="240" t="s">
        <v>630</v>
      </c>
      <c r="O14" s="240" t="s">
        <v>23</v>
      </c>
      <c r="P14" s="240" t="s">
        <v>26</v>
      </c>
    </row>
    <row r="15" spans="1:16" ht="30">
      <c r="A15" s="56" t="s">
        <v>5</v>
      </c>
      <c r="B15" s="163" t="s">
        <v>545</v>
      </c>
      <c r="C15" s="191" t="s">
        <v>292</v>
      </c>
      <c r="D15" s="192" t="s">
        <v>263</v>
      </c>
      <c r="E15" s="193">
        <v>2</v>
      </c>
      <c r="F15" s="130"/>
      <c r="G15" s="254"/>
      <c r="H15" s="254"/>
      <c r="I15" s="254"/>
      <c r="J15" s="254"/>
      <c r="K15" s="254"/>
      <c r="L15" s="254"/>
      <c r="M15" s="254"/>
      <c r="N15" s="254"/>
      <c r="O15" s="254"/>
      <c r="P15" s="254"/>
    </row>
    <row r="16" spans="1:16" ht="45">
      <c r="A16" s="55" t="s">
        <v>35</v>
      </c>
      <c r="B16" s="163" t="s">
        <v>545</v>
      </c>
      <c r="C16" s="170" t="s">
        <v>582</v>
      </c>
      <c r="D16" s="155" t="s">
        <v>110</v>
      </c>
      <c r="E16" s="152">
        <v>1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1:16" ht="30">
      <c r="A17" s="55" t="s">
        <v>36</v>
      </c>
      <c r="B17" s="163" t="s">
        <v>545</v>
      </c>
      <c r="C17" s="172" t="s">
        <v>265</v>
      </c>
      <c r="D17" s="196"/>
      <c r="E17" s="19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30">
      <c r="A18" s="55" t="s">
        <v>30</v>
      </c>
      <c r="B18" s="163" t="s">
        <v>545</v>
      </c>
      <c r="C18" s="151" t="s">
        <v>266</v>
      </c>
      <c r="D18" s="155" t="s">
        <v>110</v>
      </c>
      <c r="E18" s="198">
        <v>1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15">
      <c r="A19" s="55" t="s">
        <v>37</v>
      </c>
      <c r="B19" s="163" t="s">
        <v>545</v>
      </c>
      <c r="C19" s="172" t="s">
        <v>267</v>
      </c>
      <c r="D19" s="199"/>
      <c r="E19" s="20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16" ht="30">
      <c r="A20" s="55" t="s">
        <v>66</v>
      </c>
      <c r="B20" s="163" t="s">
        <v>545</v>
      </c>
      <c r="C20" s="151" t="s">
        <v>583</v>
      </c>
      <c r="D20" s="223" t="s">
        <v>110</v>
      </c>
      <c r="E20" s="193">
        <v>1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1" spans="1:16" ht="30">
      <c r="A21" s="55" t="s">
        <v>67</v>
      </c>
      <c r="B21" s="163" t="s">
        <v>545</v>
      </c>
      <c r="C21" s="151" t="s">
        <v>584</v>
      </c>
      <c r="D21" s="223" t="s">
        <v>110</v>
      </c>
      <c r="E21" s="193">
        <v>1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1:16" ht="30">
      <c r="A22" s="55" t="s">
        <v>38</v>
      </c>
      <c r="B22" s="163" t="s">
        <v>545</v>
      </c>
      <c r="C22" s="172" t="s">
        <v>268</v>
      </c>
      <c r="D22" s="153"/>
      <c r="E22" s="201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1:16" ht="15">
      <c r="A23" s="55" t="s">
        <v>71</v>
      </c>
      <c r="B23" s="163" t="s">
        <v>545</v>
      </c>
      <c r="C23" s="154" t="s">
        <v>269</v>
      </c>
      <c r="D23" s="195" t="s">
        <v>270</v>
      </c>
      <c r="E23" s="193">
        <v>2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1:16" ht="30">
      <c r="A24" s="55" t="s">
        <v>39</v>
      </c>
      <c r="B24" s="163" t="s">
        <v>545</v>
      </c>
      <c r="C24" s="202" t="s">
        <v>271</v>
      </c>
      <c r="D24" s="203"/>
      <c r="E24" s="204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1:16" ht="30">
      <c r="A25" s="55" t="s">
        <v>72</v>
      </c>
      <c r="B25" s="163" t="s">
        <v>545</v>
      </c>
      <c r="C25" s="224" t="s">
        <v>585</v>
      </c>
      <c r="D25" s="225" t="s">
        <v>214</v>
      </c>
      <c r="E25" s="193">
        <v>1</v>
      </c>
      <c r="F25" s="226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16" ht="15">
      <c r="A26" s="55" t="s">
        <v>40</v>
      </c>
      <c r="B26" s="163" t="s">
        <v>545</v>
      </c>
      <c r="C26" s="170" t="s">
        <v>272</v>
      </c>
      <c r="D26" s="145"/>
      <c r="E26" s="205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5">
      <c r="A27" s="55" t="s">
        <v>76</v>
      </c>
      <c r="B27" s="163" t="s">
        <v>545</v>
      </c>
      <c r="C27" s="206" t="s">
        <v>273</v>
      </c>
      <c r="D27" s="195" t="s">
        <v>270</v>
      </c>
      <c r="E27" s="152">
        <v>6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16" ht="15">
      <c r="A28" s="55" t="s">
        <v>77</v>
      </c>
      <c r="B28" s="163" t="s">
        <v>545</v>
      </c>
      <c r="C28" s="206" t="s">
        <v>274</v>
      </c>
      <c r="D28" s="195" t="s">
        <v>270</v>
      </c>
      <c r="E28" s="207">
        <v>1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30">
      <c r="A29" s="55" t="s">
        <v>373</v>
      </c>
      <c r="B29" s="163" t="s">
        <v>545</v>
      </c>
      <c r="C29" s="170" t="s">
        <v>275</v>
      </c>
      <c r="D29" s="208"/>
      <c r="E29" s="209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</row>
    <row r="30" spans="1:16" ht="45">
      <c r="A30" s="55" t="s">
        <v>374</v>
      </c>
      <c r="B30" s="163" t="s">
        <v>545</v>
      </c>
      <c r="C30" s="151" t="s">
        <v>586</v>
      </c>
      <c r="D30" s="195" t="s">
        <v>264</v>
      </c>
      <c r="E30" s="207">
        <v>1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1:16" ht="45">
      <c r="A31" s="55" t="s">
        <v>375</v>
      </c>
      <c r="B31" s="163" t="s">
        <v>545</v>
      </c>
      <c r="C31" s="151" t="s">
        <v>587</v>
      </c>
      <c r="D31" s="195" t="s">
        <v>264</v>
      </c>
      <c r="E31" s="207">
        <v>1</v>
      </c>
      <c r="F31" s="220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  <row r="32" spans="1:16" ht="15">
      <c r="A32" s="55" t="s">
        <v>376</v>
      </c>
      <c r="B32" s="163" t="s">
        <v>545</v>
      </c>
      <c r="C32" s="171" t="s">
        <v>276</v>
      </c>
      <c r="D32" s="148"/>
      <c r="E32" s="182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</row>
    <row r="33" spans="1:16" ht="133.5" customHeight="1">
      <c r="A33" s="55" t="s">
        <v>377</v>
      </c>
      <c r="B33" s="163" t="s">
        <v>545</v>
      </c>
      <c r="C33" s="330" t="s">
        <v>633</v>
      </c>
      <c r="D33" s="150" t="s">
        <v>110</v>
      </c>
      <c r="E33" s="152">
        <v>1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</row>
    <row r="34" spans="1:16" ht="133.5" customHeight="1">
      <c r="A34" s="127" t="s">
        <v>378</v>
      </c>
      <c r="B34" s="163" t="s">
        <v>545</v>
      </c>
      <c r="C34" s="330" t="s">
        <v>634</v>
      </c>
      <c r="D34" s="150" t="s">
        <v>110</v>
      </c>
      <c r="E34" s="207">
        <v>1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</row>
    <row r="35" spans="1:16" ht="15">
      <c r="A35" s="55" t="s">
        <v>379</v>
      </c>
      <c r="B35" s="163" t="s">
        <v>545</v>
      </c>
      <c r="C35" s="191" t="s">
        <v>277</v>
      </c>
      <c r="D35" s="210"/>
      <c r="E35" s="204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  <row r="36" spans="1:16" ht="30">
      <c r="A36" s="55" t="s">
        <v>380</v>
      </c>
      <c r="B36" s="163" t="s">
        <v>545</v>
      </c>
      <c r="C36" s="151" t="s">
        <v>278</v>
      </c>
      <c r="D36" s="195" t="s">
        <v>110</v>
      </c>
      <c r="E36" s="193">
        <v>1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1:16" ht="30">
      <c r="A37" s="55" t="s">
        <v>381</v>
      </c>
      <c r="B37" s="163" t="s">
        <v>545</v>
      </c>
      <c r="C37" s="151" t="s">
        <v>279</v>
      </c>
      <c r="D37" s="195" t="s">
        <v>110</v>
      </c>
      <c r="E37" s="193">
        <v>1</v>
      </c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</row>
    <row r="38" spans="1:16" ht="15">
      <c r="A38" s="55" t="s">
        <v>382</v>
      </c>
      <c r="B38" s="163" t="s">
        <v>545</v>
      </c>
      <c r="C38" s="191" t="s">
        <v>280</v>
      </c>
      <c r="D38" s="210"/>
      <c r="E38" s="204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</row>
    <row r="39" spans="1:16" ht="15">
      <c r="A39" s="55" t="s">
        <v>383</v>
      </c>
      <c r="B39" s="163" t="s">
        <v>545</v>
      </c>
      <c r="C39" s="151" t="s">
        <v>281</v>
      </c>
      <c r="D39" s="195" t="s">
        <v>110</v>
      </c>
      <c r="E39" s="193">
        <v>2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</row>
    <row r="40" spans="1:16" ht="15">
      <c r="A40" s="55" t="s">
        <v>384</v>
      </c>
      <c r="B40" s="163" t="s">
        <v>545</v>
      </c>
      <c r="C40" s="151" t="s">
        <v>282</v>
      </c>
      <c r="D40" s="195" t="s">
        <v>110</v>
      </c>
      <c r="E40" s="193">
        <v>1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</row>
    <row r="41" spans="1:16" ht="30">
      <c r="A41" s="55" t="s">
        <v>385</v>
      </c>
      <c r="B41" s="163" t="s">
        <v>545</v>
      </c>
      <c r="C41" s="191" t="s">
        <v>283</v>
      </c>
      <c r="D41" s="210"/>
      <c r="E41" s="204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6" ht="15">
      <c r="A42" s="55" t="s">
        <v>386</v>
      </c>
      <c r="B42" s="163" t="s">
        <v>545</v>
      </c>
      <c r="C42" s="151" t="s">
        <v>284</v>
      </c>
      <c r="D42" s="195" t="s">
        <v>110</v>
      </c>
      <c r="E42" s="193">
        <v>5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6" ht="15">
      <c r="A43" s="55" t="s">
        <v>387</v>
      </c>
      <c r="B43" s="163" t="s">
        <v>545</v>
      </c>
      <c r="C43" s="151" t="s">
        <v>285</v>
      </c>
      <c r="D43" s="195" t="s">
        <v>110</v>
      </c>
      <c r="E43" s="193">
        <v>4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ht="15">
      <c r="A44" s="55" t="s">
        <v>388</v>
      </c>
      <c r="B44" s="163" t="s">
        <v>545</v>
      </c>
      <c r="C44" s="191" t="s">
        <v>286</v>
      </c>
      <c r="D44" s="210"/>
      <c r="E44" s="204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1:16" ht="15">
      <c r="A45" s="55" t="s">
        <v>389</v>
      </c>
      <c r="B45" s="163" t="s">
        <v>545</v>
      </c>
      <c r="C45" s="151" t="s">
        <v>287</v>
      </c>
      <c r="D45" s="195" t="s">
        <v>110</v>
      </c>
      <c r="E45" s="193">
        <v>2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</row>
    <row r="46" spans="1:16" ht="30">
      <c r="A46" s="55" t="s">
        <v>390</v>
      </c>
      <c r="B46" s="163" t="s">
        <v>545</v>
      </c>
      <c r="C46" s="151" t="s">
        <v>288</v>
      </c>
      <c r="D46" s="195" t="s">
        <v>110</v>
      </c>
      <c r="E46" s="193">
        <v>6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</row>
    <row r="47" spans="1:16" ht="30">
      <c r="A47" s="55" t="s">
        <v>391</v>
      </c>
      <c r="B47" s="163" t="s">
        <v>545</v>
      </c>
      <c r="C47" s="151" t="s">
        <v>289</v>
      </c>
      <c r="D47" s="195" t="s">
        <v>110</v>
      </c>
      <c r="E47" s="193">
        <v>4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ht="30">
      <c r="A48" s="55" t="s">
        <v>392</v>
      </c>
      <c r="B48" s="163" t="s">
        <v>545</v>
      </c>
      <c r="C48" s="151" t="s">
        <v>290</v>
      </c>
      <c r="D48" s="195" t="s">
        <v>110</v>
      </c>
      <c r="E48" s="193">
        <v>14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</row>
    <row r="49" spans="1:16" ht="15">
      <c r="A49" s="189" t="s">
        <v>393</v>
      </c>
      <c r="B49" s="163" t="s">
        <v>545</v>
      </c>
      <c r="C49" s="151" t="s">
        <v>291</v>
      </c>
      <c r="D49" s="195" t="s">
        <v>110</v>
      </c>
      <c r="E49" s="193">
        <v>10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</row>
    <row r="50" spans="1:16" ht="15">
      <c r="A50" s="55" t="s">
        <v>394</v>
      </c>
      <c r="B50" s="163" t="s">
        <v>545</v>
      </c>
      <c r="C50" s="151" t="s">
        <v>236</v>
      </c>
      <c r="D50" s="195" t="s">
        <v>110</v>
      </c>
      <c r="E50" s="193">
        <v>2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</row>
    <row r="51" spans="1:16" ht="30">
      <c r="A51" s="55" t="s">
        <v>395</v>
      </c>
      <c r="B51" s="163" t="s">
        <v>545</v>
      </c>
      <c r="C51" s="191" t="s">
        <v>293</v>
      </c>
      <c r="D51" s="205"/>
      <c r="E51" s="204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</row>
    <row r="52" spans="1:16" ht="45">
      <c r="A52" s="55" t="s">
        <v>396</v>
      </c>
      <c r="B52" s="163" t="s">
        <v>545</v>
      </c>
      <c r="C52" s="211" t="s">
        <v>294</v>
      </c>
      <c r="D52" s="212" t="s">
        <v>110</v>
      </c>
      <c r="E52" s="183">
        <v>1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</row>
    <row r="53" spans="1:16" ht="15">
      <c r="A53" s="55" t="s">
        <v>397</v>
      </c>
      <c r="B53" s="163" t="s">
        <v>545</v>
      </c>
      <c r="C53" s="154" t="s">
        <v>295</v>
      </c>
      <c r="D53" s="213" t="s">
        <v>110</v>
      </c>
      <c r="E53" s="214">
        <v>1</v>
      </c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</row>
    <row r="54" spans="1:16" ht="30">
      <c r="A54" s="55" t="s">
        <v>398</v>
      </c>
      <c r="B54" s="163" t="s">
        <v>545</v>
      </c>
      <c r="C54" s="151" t="s">
        <v>290</v>
      </c>
      <c r="D54" s="213" t="s">
        <v>110</v>
      </c>
      <c r="E54" s="214">
        <v>3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</row>
    <row r="55" spans="1:16" ht="30">
      <c r="A55" s="189" t="s">
        <v>399</v>
      </c>
      <c r="B55" s="163" t="s">
        <v>545</v>
      </c>
      <c r="C55" s="151" t="s">
        <v>296</v>
      </c>
      <c r="D55" s="213" t="s">
        <v>27</v>
      </c>
      <c r="E55" s="214">
        <v>5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  <row r="56" spans="1:16" ht="45">
      <c r="A56" s="55" t="s">
        <v>400</v>
      </c>
      <c r="B56" s="163" t="s">
        <v>545</v>
      </c>
      <c r="C56" s="191" t="s">
        <v>297</v>
      </c>
      <c r="D56" s="210"/>
      <c r="E56" s="204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ht="30">
      <c r="A57" s="55" t="s">
        <v>401</v>
      </c>
      <c r="B57" s="163" t="s">
        <v>545</v>
      </c>
      <c r="C57" s="151" t="s">
        <v>298</v>
      </c>
      <c r="D57" s="195" t="s">
        <v>27</v>
      </c>
      <c r="E57" s="193">
        <f>10</f>
        <v>10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ht="30">
      <c r="A58" s="55" t="s">
        <v>402</v>
      </c>
      <c r="B58" s="163" t="s">
        <v>545</v>
      </c>
      <c r="C58" s="151" t="s">
        <v>299</v>
      </c>
      <c r="D58" s="195" t="s">
        <v>27</v>
      </c>
      <c r="E58" s="193">
        <v>12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ht="30">
      <c r="A59" s="55" t="s">
        <v>403</v>
      </c>
      <c r="B59" s="163" t="s">
        <v>545</v>
      </c>
      <c r="C59" s="151" t="s">
        <v>300</v>
      </c>
      <c r="D59" s="195" t="s">
        <v>27</v>
      </c>
      <c r="E59" s="193">
        <v>4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ht="30">
      <c r="A60" s="55" t="s">
        <v>404</v>
      </c>
      <c r="B60" s="163" t="s">
        <v>545</v>
      </c>
      <c r="C60" s="151" t="s">
        <v>296</v>
      </c>
      <c r="D60" s="195" t="s">
        <v>27</v>
      </c>
      <c r="E60" s="193">
        <v>2</v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ht="15">
      <c r="A61" s="55" t="s">
        <v>405</v>
      </c>
      <c r="B61" s="163" t="s">
        <v>545</v>
      </c>
      <c r="C61" s="151" t="s">
        <v>301</v>
      </c>
      <c r="D61" s="150" t="s">
        <v>108</v>
      </c>
      <c r="E61" s="193">
        <v>1</v>
      </c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  <row r="62" spans="1:16" ht="30">
      <c r="A62" s="55" t="s">
        <v>406</v>
      </c>
      <c r="B62" s="163" t="s">
        <v>545</v>
      </c>
      <c r="C62" s="191" t="s">
        <v>302</v>
      </c>
      <c r="D62" s="210"/>
      <c r="E62" s="204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</row>
    <row r="63" spans="1:16" ht="63">
      <c r="A63" s="189" t="s">
        <v>407</v>
      </c>
      <c r="B63" s="163" t="s">
        <v>545</v>
      </c>
      <c r="C63" s="151" t="s">
        <v>588</v>
      </c>
      <c r="D63" s="195" t="s">
        <v>27</v>
      </c>
      <c r="E63" s="193">
        <v>10</v>
      </c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</row>
    <row r="64" spans="1:16" ht="78">
      <c r="A64" s="189" t="s">
        <v>408</v>
      </c>
      <c r="B64" s="163" t="s">
        <v>545</v>
      </c>
      <c r="C64" s="151" t="s">
        <v>589</v>
      </c>
      <c r="D64" s="195" t="s">
        <v>27</v>
      </c>
      <c r="E64" s="193">
        <v>6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</row>
    <row r="65" spans="1:16" ht="78">
      <c r="A65" s="55" t="s">
        <v>409</v>
      </c>
      <c r="B65" s="163" t="s">
        <v>545</v>
      </c>
      <c r="C65" s="151" t="s">
        <v>590</v>
      </c>
      <c r="D65" s="195" t="s">
        <v>27</v>
      </c>
      <c r="E65" s="193">
        <v>4</v>
      </c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</row>
    <row r="66" spans="1:16" ht="78">
      <c r="A66" s="58" t="s">
        <v>410</v>
      </c>
      <c r="B66" s="163" t="s">
        <v>545</v>
      </c>
      <c r="C66" s="151" t="s">
        <v>591</v>
      </c>
      <c r="D66" s="195" t="s">
        <v>27</v>
      </c>
      <c r="E66" s="193">
        <v>2</v>
      </c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</row>
    <row r="67" spans="1:16" ht="63">
      <c r="A67" s="58" t="s">
        <v>411</v>
      </c>
      <c r="B67" s="163" t="s">
        <v>545</v>
      </c>
      <c r="C67" s="151" t="s">
        <v>592</v>
      </c>
      <c r="D67" s="150" t="s">
        <v>108</v>
      </c>
      <c r="E67" s="193">
        <v>1</v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</row>
    <row r="68" spans="1:16" ht="30">
      <c r="A68" s="58" t="s">
        <v>412</v>
      </c>
      <c r="B68" s="163" t="s">
        <v>545</v>
      </c>
      <c r="C68" s="170" t="s">
        <v>303</v>
      </c>
      <c r="D68" s="150" t="s">
        <v>108</v>
      </c>
      <c r="E68" s="215">
        <v>1</v>
      </c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</row>
    <row r="69" spans="1:16" ht="30">
      <c r="A69" s="58" t="s">
        <v>413</v>
      </c>
      <c r="B69" s="163" t="s">
        <v>545</v>
      </c>
      <c r="C69" s="191" t="s">
        <v>304</v>
      </c>
      <c r="D69" s="150" t="s">
        <v>108</v>
      </c>
      <c r="E69" s="193">
        <v>1</v>
      </c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</row>
    <row r="70" spans="1:16" ht="15">
      <c r="A70" s="58" t="s">
        <v>414</v>
      </c>
      <c r="B70" s="163" t="s">
        <v>545</v>
      </c>
      <c r="C70" s="188" t="s">
        <v>305</v>
      </c>
      <c r="D70" s="216"/>
      <c r="E70" s="216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</row>
    <row r="71" spans="1:16" ht="60">
      <c r="A71" s="58" t="s">
        <v>415</v>
      </c>
      <c r="B71" s="194" t="s">
        <v>549</v>
      </c>
      <c r="C71" s="170" t="s">
        <v>306</v>
      </c>
      <c r="D71" s="216"/>
      <c r="E71" s="217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</row>
    <row r="72" spans="1:16" ht="15">
      <c r="A72" s="58" t="s">
        <v>416</v>
      </c>
      <c r="B72" s="194" t="s">
        <v>549</v>
      </c>
      <c r="C72" s="151" t="s">
        <v>307</v>
      </c>
      <c r="D72" s="150" t="s">
        <v>108</v>
      </c>
      <c r="E72" s="152">
        <v>1</v>
      </c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</row>
    <row r="73" spans="1:16" ht="15">
      <c r="A73" s="58" t="s">
        <v>417</v>
      </c>
      <c r="B73" s="194" t="s">
        <v>549</v>
      </c>
      <c r="C73" s="151" t="s">
        <v>197</v>
      </c>
      <c r="D73" s="150" t="s">
        <v>108</v>
      </c>
      <c r="E73" s="152">
        <v>1</v>
      </c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</row>
    <row r="74" spans="1:16" ht="107.25">
      <c r="A74" s="58" t="s">
        <v>418</v>
      </c>
      <c r="B74" s="194" t="s">
        <v>549</v>
      </c>
      <c r="C74" s="170" t="s">
        <v>547</v>
      </c>
      <c r="D74" s="216"/>
      <c r="E74" s="216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</row>
    <row r="75" spans="1:16" ht="30">
      <c r="A75" s="58" t="s">
        <v>419</v>
      </c>
      <c r="B75" s="194" t="s">
        <v>549</v>
      </c>
      <c r="C75" s="151" t="s">
        <v>308</v>
      </c>
      <c r="D75" s="155" t="s">
        <v>27</v>
      </c>
      <c r="E75" s="156">
        <v>5</v>
      </c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1:16" ht="15">
      <c r="A76" s="58" t="s">
        <v>420</v>
      </c>
      <c r="B76" s="194" t="s">
        <v>549</v>
      </c>
      <c r="C76" s="218" t="s">
        <v>309</v>
      </c>
      <c r="D76" s="155" t="s">
        <v>270</v>
      </c>
      <c r="E76" s="156">
        <v>1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</row>
    <row r="77" spans="1:16" ht="18">
      <c r="A77" s="58" t="s">
        <v>421</v>
      </c>
      <c r="B77" s="194" t="s">
        <v>549</v>
      </c>
      <c r="C77" s="218" t="s">
        <v>310</v>
      </c>
      <c r="D77" s="155" t="s">
        <v>548</v>
      </c>
      <c r="E77" s="156">
        <v>0.5</v>
      </c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</row>
    <row r="78" spans="1:16" ht="18">
      <c r="A78" s="58" t="s">
        <v>422</v>
      </c>
      <c r="B78" s="194" t="s">
        <v>549</v>
      </c>
      <c r="C78" s="218" t="s">
        <v>311</v>
      </c>
      <c r="D78" s="155" t="s">
        <v>548</v>
      </c>
      <c r="E78" s="156">
        <f>1.5*1.05</f>
        <v>1.58</v>
      </c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1:16" ht="15">
      <c r="A79" s="58" t="s">
        <v>423</v>
      </c>
      <c r="B79" s="194" t="s">
        <v>549</v>
      </c>
      <c r="C79" s="151" t="s">
        <v>197</v>
      </c>
      <c r="D79" s="150" t="s">
        <v>108</v>
      </c>
      <c r="E79" s="152">
        <v>1</v>
      </c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</row>
    <row r="80" spans="1:16" ht="30">
      <c r="A80" s="58" t="s">
        <v>424</v>
      </c>
      <c r="B80" s="194" t="s">
        <v>550</v>
      </c>
      <c r="C80" s="170" t="s">
        <v>312</v>
      </c>
      <c r="D80" s="150" t="s">
        <v>263</v>
      </c>
      <c r="E80" s="152">
        <v>1</v>
      </c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</row>
    <row r="81" spans="1:16" ht="15">
      <c r="A81" s="58" t="s">
        <v>425</v>
      </c>
      <c r="B81" s="194" t="s">
        <v>550</v>
      </c>
      <c r="C81" s="170" t="s">
        <v>313</v>
      </c>
      <c r="D81" s="150" t="s">
        <v>110</v>
      </c>
      <c r="E81" s="152">
        <v>2</v>
      </c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1:16" ht="15">
      <c r="A82" s="58" t="s">
        <v>426</v>
      </c>
      <c r="B82" s="194" t="s">
        <v>550</v>
      </c>
      <c r="C82" s="170" t="s">
        <v>314</v>
      </c>
      <c r="D82" s="216"/>
      <c r="E82" s="219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1:16" ht="30">
      <c r="A83" s="58" t="s">
        <v>427</v>
      </c>
      <c r="B83" s="194" t="s">
        <v>550</v>
      </c>
      <c r="C83" s="151" t="s">
        <v>315</v>
      </c>
      <c r="D83" s="150" t="s">
        <v>110</v>
      </c>
      <c r="E83" s="152">
        <v>2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1:16" ht="15.75">
      <c r="A84" s="313" t="s">
        <v>631</v>
      </c>
      <c r="B84" s="314"/>
      <c r="C84" s="314"/>
      <c r="D84" s="314"/>
      <c r="E84" s="314"/>
      <c r="F84" s="314"/>
      <c r="G84" s="314"/>
      <c r="H84" s="314"/>
      <c r="I84" s="314"/>
      <c r="J84" s="314"/>
      <c r="K84" s="315"/>
      <c r="L84" s="84"/>
      <c r="M84" s="62"/>
      <c r="N84" s="84"/>
      <c r="O84" s="84"/>
      <c r="P84" s="84"/>
    </row>
    <row r="85" spans="1:16" ht="15.75">
      <c r="A85" s="101"/>
      <c r="B85" s="22"/>
      <c r="D85" s="106"/>
      <c r="E85" s="106"/>
      <c r="F85" s="85"/>
      <c r="G85" s="85"/>
      <c r="H85" s="85"/>
      <c r="I85" s="85"/>
      <c r="J85" s="85"/>
      <c r="K85" s="85"/>
      <c r="L85" s="85"/>
      <c r="M85" s="86"/>
      <c r="N85" s="85"/>
      <c r="O85" s="85"/>
      <c r="P85" s="85"/>
    </row>
    <row r="86" spans="1:7" ht="15.75" customHeight="1">
      <c r="A86" s="231" t="s">
        <v>56</v>
      </c>
      <c r="B86" s="32"/>
      <c r="C86" s="49"/>
      <c r="D86" s="107"/>
      <c r="E86" s="107"/>
      <c r="F86" s="255"/>
      <c r="G86" s="255"/>
    </row>
    <row r="87" spans="1:7" ht="15.75" customHeight="1">
      <c r="A87" s="102"/>
      <c r="B87" s="32"/>
      <c r="C87" s="239" t="s">
        <v>6</v>
      </c>
      <c r="D87" s="106"/>
      <c r="E87" s="106"/>
      <c r="F87" s="256"/>
      <c r="G87" s="256"/>
    </row>
    <row r="88" spans="1:13" ht="15">
      <c r="A88" s="95"/>
      <c r="B88" s="1"/>
      <c r="D88" s="317" t="s">
        <v>12</v>
      </c>
      <c r="E88" s="317"/>
      <c r="F88" s="317"/>
      <c r="G88" s="317"/>
      <c r="H88" s="317"/>
      <c r="I88" s="317"/>
      <c r="J88" s="257"/>
      <c r="M88" s="245"/>
    </row>
    <row r="89" spans="1:7" ht="15.75">
      <c r="A89" s="29"/>
      <c r="B89" s="32"/>
      <c r="C89" s="29"/>
      <c r="D89" s="31"/>
      <c r="E89" s="31"/>
      <c r="F89" s="256"/>
      <c r="G89" s="256"/>
    </row>
    <row r="90" spans="1:7" ht="15.75" customHeight="1">
      <c r="A90" s="231" t="s">
        <v>57</v>
      </c>
      <c r="B90" s="31"/>
      <c r="C90" s="35"/>
      <c r="D90" s="35"/>
      <c r="E90" s="35"/>
      <c r="F90" s="258"/>
      <c r="G90" s="258"/>
    </row>
    <row r="91" spans="1:7" ht="15.75" customHeight="1">
      <c r="A91" s="31"/>
      <c r="B91" s="31"/>
      <c r="C91" s="239" t="s">
        <v>6</v>
      </c>
      <c r="D91" s="31"/>
      <c r="E91" s="31"/>
      <c r="F91" s="256"/>
      <c r="G91" s="256"/>
    </row>
    <row r="92" spans="1:7" ht="15.75">
      <c r="A92" s="31"/>
      <c r="B92" s="31"/>
      <c r="C92" s="50"/>
      <c r="D92" s="31"/>
      <c r="E92" s="31"/>
      <c r="F92" s="256"/>
      <c r="G92" s="256"/>
    </row>
    <row r="93" spans="1:7" ht="15" customHeight="1">
      <c r="A93" s="31" t="s">
        <v>7</v>
      </c>
      <c r="B93" s="30"/>
      <c r="C93" s="51"/>
      <c r="D93" s="31"/>
      <c r="E93" s="31"/>
      <c r="F93" s="259"/>
      <c r="G93" s="259"/>
    </row>
    <row r="94" spans="1:2" ht="15">
      <c r="A94" s="128"/>
      <c r="B94" s="11"/>
    </row>
  </sheetData>
  <sheetProtection/>
  <mergeCells count="18">
    <mergeCell ref="A84:K84"/>
    <mergeCell ref="D88:I88"/>
    <mergeCell ref="A7:N7"/>
    <mergeCell ref="C13:C14"/>
    <mergeCell ref="D13:D14"/>
    <mergeCell ref="E13:E14"/>
    <mergeCell ref="F13:K13"/>
    <mergeCell ref="J11:P11"/>
    <mergeCell ref="L13:P13"/>
    <mergeCell ref="K10:P10"/>
    <mergeCell ref="A13:A14"/>
    <mergeCell ref="B13:B14"/>
    <mergeCell ref="F1:J1"/>
    <mergeCell ref="F2:J2"/>
    <mergeCell ref="A10:H10"/>
    <mergeCell ref="A4:J4"/>
    <mergeCell ref="A5:O5"/>
    <mergeCell ref="A6:H6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zoomScalePageLayoutView="0" workbookViewId="0" topLeftCell="A55">
      <selection activeCell="F23" sqref="F23"/>
    </sheetView>
  </sheetViews>
  <sheetFormatPr defaultColWidth="9.140625" defaultRowHeight="15"/>
  <cols>
    <col min="1" max="1" width="7.00390625" style="3" customWidth="1"/>
    <col min="2" max="2" width="9.421875" style="0" customWidth="1"/>
    <col min="3" max="3" width="34.57421875" style="167" customWidth="1"/>
    <col min="4" max="4" width="7.00390625" style="1" customWidth="1"/>
    <col min="5" max="5" width="8.421875" style="1" customWidth="1"/>
    <col min="6" max="16" width="9.00390625" style="241" customWidth="1"/>
    <col min="17" max="17" width="9.140625" style="241" customWidth="1"/>
  </cols>
  <sheetData>
    <row r="1" spans="1:17" s="15" customFormat="1" ht="15.75" customHeight="1">
      <c r="A1" s="17"/>
      <c r="C1" s="166"/>
      <c r="D1" s="1"/>
      <c r="E1" s="52"/>
      <c r="F1" s="325" t="s">
        <v>316</v>
      </c>
      <c r="G1" s="325"/>
      <c r="H1" s="325"/>
      <c r="I1" s="325"/>
      <c r="J1" s="325"/>
      <c r="K1" s="87"/>
      <c r="L1" s="87"/>
      <c r="M1" s="244"/>
      <c r="N1" s="87"/>
      <c r="O1" s="87"/>
      <c r="P1" s="87"/>
      <c r="Q1" s="87"/>
    </row>
    <row r="2" spans="6:22" ht="15.75" customHeight="1">
      <c r="F2" s="326" t="s">
        <v>106</v>
      </c>
      <c r="G2" s="326"/>
      <c r="H2" s="326"/>
      <c r="I2" s="326"/>
      <c r="J2" s="326"/>
      <c r="M2" s="245"/>
      <c r="P2" s="87"/>
      <c r="Q2" s="87"/>
      <c r="R2" s="15"/>
      <c r="S2" s="15"/>
      <c r="T2" s="15"/>
      <c r="U2" s="15"/>
      <c r="V2" s="15"/>
    </row>
    <row r="4" spans="1:17" s="2" customFormat="1" ht="15.75">
      <c r="A4" s="270" t="s">
        <v>102</v>
      </c>
      <c r="B4" s="271"/>
      <c r="C4" s="271"/>
      <c r="D4" s="271"/>
      <c r="E4" s="271"/>
      <c r="F4" s="271"/>
      <c r="G4" s="271"/>
      <c r="H4" s="271"/>
      <c r="I4" s="271"/>
      <c r="J4" s="271"/>
      <c r="K4" s="242"/>
      <c r="L4" s="242"/>
      <c r="M4" s="246"/>
      <c r="N4" s="242"/>
      <c r="O4" s="242"/>
      <c r="P4" s="242"/>
      <c r="Q4" s="242"/>
    </row>
    <row r="5" spans="1:23" s="230" customFormat="1" ht="15.75">
      <c r="A5" s="286" t="s">
        <v>626</v>
      </c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47"/>
      <c r="Q5" s="247"/>
      <c r="R5" s="25"/>
      <c r="S5" s="25"/>
      <c r="T5" s="25"/>
      <c r="U5" s="25"/>
      <c r="V5" s="25"/>
      <c r="W5" s="25"/>
    </row>
    <row r="6" spans="1:17" s="2" customFormat="1" ht="18.75" customHeight="1">
      <c r="A6" s="288" t="s">
        <v>628</v>
      </c>
      <c r="B6" s="288"/>
      <c r="C6" s="288"/>
      <c r="D6" s="288"/>
      <c r="E6" s="288"/>
      <c r="F6" s="288"/>
      <c r="G6" s="288"/>
      <c r="H6" s="288"/>
      <c r="I6" s="249"/>
      <c r="J6" s="249"/>
      <c r="K6" s="249"/>
      <c r="L6" s="242"/>
      <c r="M6" s="242"/>
      <c r="N6" s="246"/>
      <c r="O6" s="242"/>
      <c r="P6" s="242"/>
      <c r="Q6" s="242"/>
    </row>
    <row r="7" spans="1:17" s="2" customFormat="1" ht="15.75">
      <c r="A7" s="295" t="str">
        <f>'Būvniecības koptāme'!A13:N13</f>
        <v>Iepirkums: "Apkures un ventilācijas sistēmas atjaunošana Vestienas muižas ēkā", identifikācijas numurs MNP2017/23_ELFLA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42"/>
      <c r="P7" s="242"/>
      <c r="Q7" s="242"/>
    </row>
    <row r="8" spans="1:13" ht="15.75">
      <c r="A8" s="230" t="str">
        <f>'Būvniecības koptāme'!A14</f>
        <v>Pretendents:</v>
      </c>
      <c r="B8" s="1"/>
      <c r="C8" s="168"/>
      <c r="D8" s="144"/>
      <c r="E8" s="144"/>
      <c r="F8" s="250"/>
      <c r="G8" s="250"/>
      <c r="M8" s="245"/>
    </row>
    <row r="9" spans="1:17" s="7" customFormat="1" ht="15.75">
      <c r="A9" s="122"/>
      <c r="C9" s="169"/>
      <c r="D9" s="10"/>
      <c r="E9" s="10"/>
      <c r="F9" s="251"/>
      <c r="G9" s="251"/>
      <c r="H9" s="251"/>
      <c r="I9" s="251"/>
      <c r="J9" s="251"/>
      <c r="K9" s="251"/>
      <c r="L9" s="251"/>
      <c r="M9" s="252"/>
      <c r="N9" s="251"/>
      <c r="O9" s="251"/>
      <c r="P9" s="251"/>
      <c r="Q9" s="251"/>
    </row>
    <row r="10" spans="1:17" s="2" customFormat="1" ht="15.75">
      <c r="A10" s="327" t="s">
        <v>262</v>
      </c>
      <c r="B10" s="327"/>
      <c r="C10" s="327"/>
      <c r="D10" s="327"/>
      <c r="E10" s="327"/>
      <c r="F10" s="327"/>
      <c r="G10" s="327"/>
      <c r="H10" s="327"/>
      <c r="I10" s="242"/>
      <c r="J10" s="242"/>
      <c r="K10" s="323" t="s">
        <v>41</v>
      </c>
      <c r="L10" s="323"/>
      <c r="M10" s="323"/>
      <c r="N10" s="323"/>
      <c r="O10" s="323"/>
      <c r="P10" s="323"/>
      <c r="Q10" s="242"/>
    </row>
    <row r="11" spans="10:14" ht="15">
      <c r="J11" s="253"/>
      <c r="K11" s="253"/>
      <c r="L11" s="253"/>
      <c r="M11" s="253"/>
      <c r="N11" s="253"/>
    </row>
    <row r="12" spans="1:16" ht="15">
      <c r="A12" s="324" t="s">
        <v>19</v>
      </c>
      <c r="B12" s="319" t="s">
        <v>13</v>
      </c>
      <c r="C12" s="329" t="s">
        <v>20</v>
      </c>
      <c r="D12" s="328" t="s">
        <v>14</v>
      </c>
      <c r="E12" s="328" t="s">
        <v>15</v>
      </c>
      <c r="F12" s="322" t="s">
        <v>16</v>
      </c>
      <c r="G12" s="322"/>
      <c r="H12" s="322"/>
      <c r="I12" s="322"/>
      <c r="J12" s="322"/>
      <c r="K12" s="322"/>
      <c r="L12" s="322" t="s">
        <v>17</v>
      </c>
      <c r="M12" s="322"/>
      <c r="N12" s="322"/>
      <c r="O12" s="322"/>
      <c r="P12" s="322"/>
    </row>
    <row r="13" spans="1:16" ht="101.25" customHeight="1">
      <c r="A13" s="324"/>
      <c r="B13" s="319"/>
      <c r="C13" s="329"/>
      <c r="D13" s="328"/>
      <c r="E13" s="328"/>
      <c r="F13" s="240" t="s">
        <v>24</v>
      </c>
      <c r="G13" s="240" t="s">
        <v>21</v>
      </c>
      <c r="H13" s="240" t="s">
        <v>22</v>
      </c>
      <c r="I13" s="240" t="s">
        <v>630</v>
      </c>
      <c r="J13" s="240" t="s">
        <v>23</v>
      </c>
      <c r="K13" s="240" t="s">
        <v>25</v>
      </c>
      <c r="L13" s="240" t="s">
        <v>18</v>
      </c>
      <c r="M13" s="240" t="s">
        <v>22</v>
      </c>
      <c r="N13" s="240" t="s">
        <v>630</v>
      </c>
      <c r="O13" s="240" t="s">
        <v>23</v>
      </c>
      <c r="P13" s="240" t="s">
        <v>26</v>
      </c>
    </row>
    <row r="14" spans="1:16" ht="33" customHeight="1">
      <c r="A14" s="160" t="s">
        <v>5</v>
      </c>
      <c r="B14" s="194" t="s">
        <v>545</v>
      </c>
      <c r="C14" s="170" t="s">
        <v>356</v>
      </c>
      <c r="D14" s="145"/>
      <c r="E14" s="145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</row>
    <row r="15" spans="1:16" ht="15">
      <c r="A15" s="161" t="s">
        <v>28</v>
      </c>
      <c r="B15" s="194" t="s">
        <v>545</v>
      </c>
      <c r="C15" s="146" t="s">
        <v>328</v>
      </c>
      <c r="D15" s="147" t="s">
        <v>27</v>
      </c>
      <c r="E15" s="149">
        <f>278+70</f>
        <v>348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1:16" ht="15">
      <c r="A16" s="161" t="s">
        <v>29</v>
      </c>
      <c r="B16" s="194" t="s">
        <v>545</v>
      </c>
      <c r="C16" s="146" t="s">
        <v>329</v>
      </c>
      <c r="D16" s="147" t="s">
        <v>317</v>
      </c>
      <c r="E16" s="149">
        <v>233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6" ht="15">
      <c r="A17" s="161" t="s">
        <v>83</v>
      </c>
      <c r="B17" s="194" t="s">
        <v>545</v>
      </c>
      <c r="C17" s="146" t="s">
        <v>330</v>
      </c>
      <c r="D17" s="147" t="s">
        <v>27</v>
      </c>
      <c r="E17" s="149">
        <v>97</v>
      </c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5">
      <c r="A18" s="161" t="s">
        <v>84</v>
      </c>
      <c r="B18" s="194" t="s">
        <v>545</v>
      </c>
      <c r="C18" s="146" t="s">
        <v>331</v>
      </c>
      <c r="D18" s="147" t="s">
        <v>27</v>
      </c>
      <c r="E18" s="149">
        <v>105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15">
      <c r="A19" s="161" t="s">
        <v>85</v>
      </c>
      <c r="B19" s="194" t="s">
        <v>545</v>
      </c>
      <c r="C19" s="146" t="s">
        <v>332</v>
      </c>
      <c r="D19" s="147" t="s">
        <v>27</v>
      </c>
      <c r="E19" s="149">
        <v>50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</row>
    <row r="20" spans="1:16" ht="30">
      <c r="A20" s="161" t="s">
        <v>86</v>
      </c>
      <c r="B20" s="194" t="s">
        <v>545</v>
      </c>
      <c r="C20" s="146" t="s">
        <v>318</v>
      </c>
      <c r="D20" s="147" t="s">
        <v>214</v>
      </c>
      <c r="E20" s="149">
        <v>1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</row>
    <row r="21" spans="1:16" ht="15">
      <c r="A21" s="161" t="s">
        <v>35</v>
      </c>
      <c r="B21" s="194" t="s">
        <v>545</v>
      </c>
      <c r="C21" s="171" t="s">
        <v>357</v>
      </c>
      <c r="D21" s="148"/>
      <c r="E21" s="148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</row>
    <row r="22" spans="1:16" ht="72.75" customHeight="1">
      <c r="A22" s="161" t="s">
        <v>61</v>
      </c>
      <c r="B22" s="194" t="s">
        <v>545</v>
      </c>
      <c r="C22" s="146" t="s">
        <v>593</v>
      </c>
      <c r="D22" s="147" t="s">
        <v>27</v>
      </c>
      <c r="E22" s="149">
        <v>7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</row>
    <row r="23" spans="1:16" ht="63">
      <c r="A23" s="161" t="s">
        <v>62</v>
      </c>
      <c r="B23" s="194" t="s">
        <v>545</v>
      </c>
      <c r="C23" s="146" t="s">
        <v>594</v>
      </c>
      <c r="D23" s="147" t="s">
        <v>27</v>
      </c>
      <c r="E23" s="149">
        <v>5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</row>
    <row r="24" spans="1:16" ht="63">
      <c r="A24" s="161" t="s">
        <v>63</v>
      </c>
      <c r="B24" s="194" t="s">
        <v>545</v>
      </c>
      <c r="C24" s="146" t="s">
        <v>595</v>
      </c>
      <c r="D24" s="147" t="s">
        <v>27</v>
      </c>
      <c r="E24" s="149">
        <v>4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1:16" ht="63">
      <c r="A25" s="161" t="s">
        <v>64</v>
      </c>
      <c r="B25" s="194" t="s">
        <v>545</v>
      </c>
      <c r="C25" s="146" t="s">
        <v>596</v>
      </c>
      <c r="D25" s="147" t="s">
        <v>27</v>
      </c>
      <c r="E25" s="149">
        <v>5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6" ht="30">
      <c r="A26" s="161" t="s">
        <v>65</v>
      </c>
      <c r="B26" s="194" t="s">
        <v>545</v>
      </c>
      <c r="C26" s="146" t="s">
        <v>319</v>
      </c>
      <c r="D26" s="147" t="s">
        <v>214</v>
      </c>
      <c r="E26" s="149">
        <v>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 ht="60">
      <c r="A27" s="161" t="s">
        <v>36</v>
      </c>
      <c r="B27" s="194" t="s">
        <v>545</v>
      </c>
      <c r="C27" s="171" t="s">
        <v>358</v>
      </c>
      <c r="D27" s="148"/>
      <c r="E27" s="148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1:16" ht="93">
      <c r="A28" s="161" t="s">
        <v>30</v>
      </c>
      <c r="B28" s="194" t="s">
        <v>545</v>
      </c>
      <c r="C28" s="146" t="s">
        <v>597</v>
      </c>
      <c r="D28" s="147" t="s">
        <v>110</v>
      </c>
      <c r="E28" s="149">
        <v>2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</row>
    <row r="29" spans="1:16" ht="78">
      <c r="A29" s="161" t="s">
        <v>31</v>
      </c>
      <c r="B29" s="194" t="s">
        <v>545</v>
      </c>
      <c r="C29" s="146" t="s">
        <v>598</v>
      </c>
      <c r="D29" s="147" t="s">
        <v>110</v>
      </c>
      <c r="E29" s="149">
        <v>1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6" ht="78">
      <c r="A30" s="161" t="s">
        <v>32</v>
      </c>
      <c r="B30" s="194" t="s">
        <v>545</v>
      </c>
      <c r="C30" s="146" t="s">
        <v>599</v>
      </c>
      <c r="D30" s="147" t="s">
        <v>110</v>
      </c>
      <c r="E30" s="149">
        <v>1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1:16" ht="78">
      <c r="A31" s="161" t="s">
        <v>33</v>
      </c>
      <c r="B31" s="194" t="s">
        <v>545</v>
      </c>
      <c r="C31" s="146" t="s">
        <v>600</v>
      </c>
      <c r="D31" s="147" t="s">
        <v>110</v>
      </c>
      <c r="E31" s="149">
        <v>1</v>
      </c>
      <c r="F31" s="227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6" ht="78">
      <c r="A32" s="161" t="s">
        <v>88</v>
      </c>
      <c r="B32" s="194" t="s">
        <v>545</v>
      </c>
      <c r="C32" s="146" t="s">
        <v>601</v>
      </c>
      <c r="D32" s="147" t="s">
        <v>110</v>
      </c>
      <c r="E32" s="149">
        <v>2</v>
      </c>
      <c r="F32" s="227"/>
      <c r="G32" s="165"/>
      <c r="H32" s="165"/>
      <c r="I32" s="165"/>
      <c r="J32" s="165"/>
      <c r="K32" s="165"/>
      <c r="L32" s="165"/>
      <c r="M32" s="165"/>
      <c r="N32" s="165"/>
      <c r="O32" s="165"/>
      <c r="P32" s="165"/>
    </row>
    <row r="33" spans="1:16" ht="78">
      <c r="A33" s="162" t="s">
        <v>89</v>
      </c>
      <c r="B33" s="194" t="s">
        <v>545</v>
      </c>
      <c r="C33" s="146" t="s">
        <v>602</v>
      </c>
      <c r="D33" s="147" t="s">
        <v>110</v>
      </c>
      <c r="E33" s="149">
        <v>1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</row>
    <row r="34" spans="1:16" ht="75">
      <c r="A34" s="161" t="s">
        <v>90</v>
      </c>
      <c r="B34" s="164" t="s">
        <v>545</v>
      </c>
      <c r="C34" s="146" t="s">
        <v>603</v>
      </c>
      <c r="D34" s="147" t="s">
        <v>110</v>
      </c>
      <c r="E34" s="149">
        <v>5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</row>
    <row r="35" spans="1:16" ht="78">
      <c r="A35" s="161" t="s">
        <v>91</v>
      </c>
      <c r="B35" s="164" t="s">
        <v>545</v>
      </c>
      <c r="C35" s="146" t="s">
        <v>623</v>
      </c>
      <c r="D35" s="147" t="s">
        <v>110</v>
      </c>
      <c r="E35" s="149">
        <v>3</v>
      </c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1:16" ht="93">
      <c r="A36" s="161" t="s">
        <v>92</v>
      </c>
      <c r="B36" s="164" t="s">
        <v>545</v>
      </c>
      <c r="C36" s="146" t="s">
        <v>604</v>
      </c>
      <c r="D36" s="147" t="s">
        <v>110</v>
      </c>
      <c r="E36" s="149">
        <v>4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  <row r="37" spans="1:16" ht="78">
      <c r="A37" s="161" t="s">
        <v>93</v>
      </c>
      <c r="B37" s="164" t="s">
        <v>545</v>
      </c>
      <c r="C37" s="146" t="s">
        <v>605</v>
      </c>
      <c r="D37" s="147" t="s">
        <v>110</v>
      </c>
      <c r="E37" s="149">
        <v>3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</row>
    <row r="38" spans="1:16" ht="78">
      <c r="A38" s="161" t="s">
        <v>94</v>
      </c>
      <c r="B38" s="194" t="s">
        <v>545</v>
      </c>
      <c r="C38" s="146" t="s">
        <v>606</v>
      </c>
      <c r="D38" s="147" t="s">
        <v>110</v>
      </c>
      <c r="E38" s="149">
        <v>2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6" ht="78">
      <c r="A39" s="161" t="s">
        <v>95</v>
      </c>
      <c r="B39" s="194" t="s">
        <v>545</v>
      </c>
      <c r="C39" s="146" t="s">
        <v>607</v>
      </c>
      <c r="D39" s="147" t="s">
        <v>110</v>
      </c>
      <c r="E39" s="149">
        <v>1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6" ht="78">
      <c r="A40" s="161" t="s">
        <v>359</v>
      </c>
      <c r="B40" s="194" t="s">
        <v>545</v>
      </c>
      <c r="C40" s="146" t="s">
        <v>608</v>
      </c>
      <c r="D40" s="147" t="s">
        <v>110</v>
      </c>
      <c r="E40" s="149">
        <v>7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1" spans="1:16" ht="93">
      <c r="A41" s="161" t="s">
        <v>360</v>
      </c>
      <c r="B41" s="194" t="s">
        <v>545</v>
      </c>
      <c r="C41" s="146" t="s">
        <v>609</v>
      </c>
      <c r="D41" s="147" t="s">
        <v>110</v>
      </c>
      <c r="E41" s="149">
        <v>18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1:16" ht="93">
      <c r="A42" s="161" t="s">
        <v>361</v>
      </c>
      <c r="B42" s="194" t="s">
        <v>545</v>
      </c>
      <c r="C42" s="146" t="s">
        <v>610</v>
      </c>
      <c r="D42" s="147" t="s">
        <v>110</v>
      </c>
      <c r="E42" s="149">
        <v>14</v>
      </c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</row>
    <row r="43" spans="1:16" ht="78">
      <c r="A43" s="161" t="s">
        <v>362</v>
      </c>
      <c r="B43" s="194" t="s">
        <v>545</v>
      </c>
      <c r="C43" s="146" t="s">
        <v>611</v>
      </c>
      <c r="D43" s="147" t="s">
        <v>110</v>
      </c>
      <c r="E43" s="149">
        <v>1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</row>
    <row r="44" spans="1:16" ht="78">
      <c r="A44" s="161" t="s">
        <v>363</v>
      </c>
      <c r="B44" s="194" t="s">
        <v>545</v>
      </c>
      <c r="C44" s="146" t="s">
        <v>612</v>
      </c>
      <c r="D44" s="147" t="s">
        <v>110</v>
      </c>
      <c r="E44" s="149">
        <v>9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</row>
    <row r="45" spans="1:16" ht="93">
      <c r="A45" s="161" t="s">
        <v>364</v>
      </c>
      <c r="B45" s="194" t="s">
        <v>545</v>
      </c>
      <c r="C45" s="146" t="s">
        <v>613</v>
      </c>
      <c r="D45" s="147" t="s">
        <v>110</v>
      </c>
      <c r="E45" s="149">
        <v>5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</row>
    <row r="46" spans="1:16" ht="93">
      <c r="A46" s="161" t="s">
        <v>365</v>
      </c>
      <c r="B46" s="194" t="s">
        <v>545</v>
      </c>
      <c r="C46" s="146" t="s">
        <v>614</v>
      </c>
      <c r="D46" s="147" t="s">
        <v>110</v>
      </c>
      <c r="E46" s="149">
        <v>8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</row>
    <row r="47" spans="1:16" ht="30">
      <c r="A47" s="161" t="s">
        <v>366</v>
      </c>
      <c r="B47" s="194" t="s">
        <v>545</v>
      </c>
      <c r="C47" s="146" t="s">
        <v>615</v>
      </c>
      <c r="D47" s="150" t="s">
        <v>214</v>
      </c>
      <c r="E47" s="149">
        <f>SUM(E28:E46)</f>
        <v>88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</row>
    <row r="48" spans="1:16" ht="30">
      <c r="A48" s="161" t="s">
        <v>367</v>
      </c>
      <c r="B48" s="194" t="s">
        <v>545</v>
      </c>
      <c r="C48" s="151" t="s">
        <v>616</v>
      </c>
      <c r="D48" s="150" t="s">
        <v>214</v>
      </c>
      <c r="E48" s="152">
        <f>E47</f>
        <v>88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</row>
    <row r="49" spans="1:16" ht="30">
      <c r="A49" s="161" t="s">
        <v>368</v>
      </c>
      <c r="B49" s="194" t="s">
        <v>545</v>
      </c>
      <c r="C49" s="151" t="s">
        <v>197</v>
      </c>
      <c r="D49" s="150" t="s">
        <v>214</v>
      </c>
      <c r="E49" s="152">
        <v>1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</row>
    <row r="50" spans="1:16" ht="15">
      <c r="A50" s="161" t="s">
        <v>37</v>
      </c>
      <c r="B50" s="194" t="s">
        <v>545</v>
      </c>
      <c r="C50" s="170" t="s">
        <v>320</v>
      </c>
      <c r="D50" s="153"/>
      <c r="E50" s="153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</row>
    <row r="51" spans="1:16" ht="15">
      <c r="A51" s="161" t="s">
        <v>66</v>
      </c>
      <c r="B51" s="194" t="s">
        <v>545</v>
      </c>
      <c r="C51" s="154" t="s">
        <v>321</v>
      </c>
      <c r="D51" s="155" t="s">
        <v>270</v>
      </c>
      <c r="E51" s="156">
        <v>4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</row>
    <row r="52" spans="1:16" ht="15">
      <c r="A52" s="161" t="s">
        <v>67</v>
      </c>
      <c r="B52" s="194" t="s">
        <v>545</v>
      </c>
      <c r="C52" s="154" t="s">
        <v>322</v>
      </c>
      <c r="D52" s="155" t="s">
        <v>270</v>
      </c>
      <c r="E52" s="156">
        <v>4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16" ht="30">
      <c r="A53" s="161" t="s">
        <v>68</v>
      </c>
      <c r="B53" s="194" t="s">
        <v>545</v>
      </c>
      <c r="C53" s="154" t="s">
        <v>323</v>
      </c>
      <c r="D53" s="155" t="s">
        <v>214</v>
      </c>
      <c r="E53" s="156">
        <v>1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</row>
    <row r="54" spans="1:16" ht="30">
      <c r="A54" s="161" t="s">
        <v>38</v>
      </c>
      <c r="B54" s="194" t="s">
        <v>545</v>
      </c>
      <c r="C54" s="172" t="s">
        <v>324</v>
      </c>
      <c r="D54" s="153"/>
      <c r="E54" s="157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</row>
    <row r="55" spans="1:16" ht="30">
      <c r="A55" s="161" t="s">
        <v>71</v>
      </c>
      <c r="B55" s="194" t="s">
        <v>545</v>
      </c>
      <c r="C55" s="151" t="s">
        <v>618</v>
      </c>
      <c r="D55" s="150" t="s">
        <v>270</v>
      </c>
      <c r="E55" s="152">
        <v>1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</row>
    <row r="56" spans="1:16" ht="30">
      <c r="A56" s="161" t="s">
        <v>79</v>
      </c>
      <c r="B56" s="194" t="s">
        <v>545</v>
      </c>
      <c r="C56" s="151" t="s">
        <v>617</v>
      </c>
      <c r="D56" s="150" t="s">
        <v>270</v>
      </c>
      <c r="E56" s="152">
        <v>2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16" ht="30">
      <c r="A57" s="161" t="s">
        <v>80</v>
      </c>
      <c r="B57" s="194" t="s">
        <v>545</v>
      </c>
      <c r="C57" s="151" t="s">
        <v>619</v>
      </c>
      <c r="D57" s="150" t="s">
        <v>270</v>
      </c>
      <c r="E57" s="152">
        <v>3</v>
      </c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</row>
    <row r="58" spans="1:16" ht="30">
      <c r="A58" s="161" t="s">
        <v>369</v>
      </c>
      <c r="B58" s="194" t="s">
        <v>545</v>
      </c>
      <c r="C58" s="154" t="s">
        <v>197</v>
      </c>
      <c r="D58" s="155" t="s">
        <v>214</v>
      </c>
      <c r="E58" s="156">
        <v>1</v>
      </c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</row>
    <row r="59" spans="1:16" ht="15">
      <c r="A59" s="161" t="s">
        <v>39</v>
      </c>
      <c r="B59" s="194" t="s">
        <v>545</v>
      </c>
      <c r="C59" s="172" t="s">
        <v>325</v>
      </c>
      <c r="D59" s="153"/>
      <c r="E59" s="153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</row>
    <row r="60" spans="1:16" ht="15">
      <c r="A60" s="161" t="s">
        <v>72</v>
      </c>
      <c r="B60" s="194" t="s">
        <v>545</v>
      </c>
      <c r="C60" s="151" t="s">
        <v>620</v>
      </c>
      <c r="D60" s="150" t="s">
        <v>270</v>
      </c>
      <c r="E60" s="152">
        <v>1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</row>
    <row r="61" spans="1:16" ht="15">
      <c r="A61" s="161" t="s">
        <v>73</v>
      </c>
      <c r="B61" s="194" t="s">
        <v>545</v>
      </c>
      <c r="C61" s="151" t="s">
        <v>621</v>
      </c>
      <c r="D61" s="150" t="s">
        <v>270</v>
      </c>
      <c r="E61" s="152">
        <v>2</v>
      </c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</row>
    <row r="62" spans="1:16" ht="15">
      <c r="A62" s="161" t="s">
        <v>74</v>
      </c>
      <c r="B62" s="194" t="s">
        <v>545</v>
      </c>
      <c r="C62" s="151" t="s">
        <v>622</v>
      </c>
      <c r="D62" s="150" t="s">
        <v>270</v>
      </c>
      <c r="E62" s="152">
        <v>3</v>
      </c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</row>
    <row r="63" spans="1:16" ht="30">
      <c r="A63" s="161" t="s">
        <v>75</v>
      </c>
      <c r="B63" s="194" t="s">
        <v>545</v>
      </c>
      <c r="C63" s="154" t="s">
        <v>197</v>
      </c>
      <c r="D63" s="155" t="s">
        <v>214</v>
      </c>
      <c r="E63" s="156">
        <v>1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</row>
    <row r="64" spans="1:16" ht="30">
      <c r="A64" s="161" t="s">
        <v>96</v>
      </c>
      <c r="B64" s="194" t="s">
        <v>545</v>
      </c>
      <c r="C64" s="154" t="s">
        <v>326</v>
      </c>
      <c r="D64" s="155" t="s">
        <v>128</v>
      </c>
      <c r="E64" s="156">
        <v>1</v>
      </c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</row>
    <row r="65" spans="1:16" ht="15">
      <c r="A65" s="57" t="s">
        <v>40</v>
      </c>
      <c r="B65" s="57" t="s">
        <v>552</v>
      </c>
      <c r="C65" s="188" t="s">
        <v>305</v>
      </c>
      <c r="D65" s="155"/>
      <c r="E65" s="15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</row>
    <row r="66" spans="1:16" ht="42.75" customHeight="1">
      <c r="A66" s="57" t="s">
        <v>76</v>
      </c>
      <c r="B66" s="57" t="s">
        <v>551</v>
      </c>
      <c r="C66" s="154" t="s">
        <v>333</v>
      </c>
      <c r="D66" s="155" t="s">
        <v>110</v>
      </c>
      <c r="E66" s="156">
        <v>100</v>
      </c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</row>
    <row r="67" spans="1:16" ht="30">
      <c r="A67" s="57" t="s">
        <v>77</v>
      </c>
      <c r="B67" s="57" t="s">
        <v>551</v>
      </c>
      <c r="C67" s="154" t="s">
        <v>334</v>
      </c>
      <c r="D67" s="155" t="s">
        <v>110</v>
      </c>
      <c r="E67" s="156">
        <v>8</v>
      </c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</row>
    <row r="68" spans="1:16" ht="45">
      <c r="A68" s="57" t="s">
        <v>81</v>
      </c>
      <c r="B68" s="57" t="s">
        <v>551</v>
      </c>
      <c r="C68" s="154" t="s">
        <v>327</v>
      </c>
      <c r="D68" s="155" t="s">
        <v>128</v>
      </c>
      <c r="E68" s="156">
        <v>1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ht="15.75">
      <c r="A69" s="313" t="s">
        <v>631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5"/>
      <c r="L69" s="84"/>
      <c r="M69" s="62"/>
      <c r="N69" s="84"/>
      <c r="O69" s="84"/>
      <c r="P69" s="84"/>
    </row>
    <row r="70" spans="1:16" ht="15.75">
      <c r="A70" s="101"/>
      <c r="B70" s="22"/>
      <c r="C70" s="48"/>
      <c r="D70" s="106"/>
      <c r="E70" s="106"/>
      <c r="F70" s="85"/>
      <c r="G70" s="85"/>
      <c r="H70" s="85"/>
      <c r="I70" s="85"/>
      <c r="J70" s="85"/>
      <c r="K70" s="85"/>
      <c r="L70" s="85"/>
      <c r="M70" s="86"/>
      <c r="N70" s="85"/>
      <c r="O70" s="85"/>
      <c r="P70" s="85"/>
    </row>
    <row r="71" spans="1:7" ht="15.75" customHeight="1">
      <c r="A71" s="231" t="s">
        <v>56</v>
      </c>
      <c r="B71" s="32"/>
      <c r="C71" s="49"/>
      <c r="D71" s="107"/>
      <c r="E71" s="107"/>
      <c r="F71" s="255"/>
      <c r="G71" s="255"/>
    </row>
    <row r="72" spans="1:7" ht="15.75" customHeight="1">
      <c r="A72" s="102"/>
      <c r="B72" s="32"/>
      <c r="C72" s="239" t="s">
        <v>6</v>
      </c>
      <c r="D72" s="106"/>
      <c r="E72" s="106"/>
      <c r="F72" s="256"/>
      <c r="G72" s="256"/>
    </row>
    <row r="73" spans="1:13" ht="15">
      <c r="A73" s="95"/>
      <c r="B73" s="1"/>
      <c r="C73" s="48"/>
      <c r="D73" s="317" t="s">
        <v>12</v>
      </c>
      <c r="E73" s="317"/>
      <c r="F73" s="317"/>
      <c r="G73" s="317"/>
      <c r="H73" s="317"/>
      <c r="I73" s="317"/>
      <c r="J73" s="257"/>
      <c r="M73" s="245"/>
    </row>
    <row r="74" spans="1:16" ht="15.75">
      <c r="A74" s="17"/>
      <c r="B74" s="15"/>
      <c r="C74" s="173"/>
      <c r="D74" s="18"/>
      <c r="E74" s="1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1:7" ht="15.75" customHeight="1">
      <c r="A75" s="231" t="s">
        <v>57</v>
      </c>
      <c r="B75" s="31"/>
      <c r="C75" s="176"/>
      <c r="D75" s="178"/>
      <c r="E75" s="178"/>
      <c r="F75" s="258"/>
      <c r="G75" s="258"/>
    </row>
    <row r="76" spans="1:7" ht="15.75" customHeight="1">
      <c r="A76" s="32"/>
      <c r="B76" s="31"/>
      <c r="C76" s="174" t="s">
        <v>6</v>
      </c>
      <c r="D76" s="32"/>
      <c r="E76" s="32"/>
      <c r="F76" s="256"/>
      <c r="G76" s="256"/>
    </row>
    <row r="77" spans="1:7" ht="15.75">
      <c r="A77" s="32"/>
      <c r="B77" s="31"/>
      <c r="C77" s="174"/>
      <c r="D77" s="32"/>
      <c r="E77" s="32"/>
      <c r="F77" s="256"/>
      <c r="G77" s="256"/>
    </row>
    <row r="78" spans="1:7" ht="15" customHeight="1">
      <c r="A78" s="231" t="s">
        <v>7</v>
      </c>
      <c r="B78" s="30"/>
      <c r="C78" s="177"/>
      <c r="D78" s="32"/>
      <c r="E78" s="32"/>
      <c r="F78" s="259"/>
      <c r="G78" s="259"/>
    </row>
    <row r="79" spans="1:2" ht="15">
      <c r="A79" s="180"/>
      <c r="B79" s="121"/>
    </row>
  </sheetData>
  <sheetProtection/>
  <mergeCells count="17">
    <mergeCell ref="A69:K69"/>
    <mergeCell ref="D73:I73"/>
    <mergeCell ref="D12:D13"/>
    <mergeCell ref="E12:E13"/>
    <mergeCell ref="F12:K12"/>
    <mergeCell ref="L12:P12"/>
    <mergeCell ref="A12:A13"/>
    <mergeCell ref="B12:B13"/>
    <mergeCell ref="C12:C13"/>
    <mergeCell ref="F1:J1"/>
    <mergeCell ref="F2:J2"/>
    <mergeCell ref="A4:J4"/>
    <mergeCell ref="A7:N7"/>
    <mergeCell ref="A10:H10"/>
    <mergeCell ref="K10:P10"/>
    <mergeCell ref="A5:O5"/>
    <mergeCell ref="A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PageLayoutView="0" workbookViewId="0" topLeftCell="A28">
      <selection activeCell="F51" sqref="F51"/>
    </sheetView>
  </sheetViews>
  <sheetFormatPr defaultColWidth="9.140625" defaultRowHeight="15"/>
  <cols>
    <col min="1" max="1" width="9.140625" style="3" customWidth="1"/>
    <col min="2" max="2" width="10.140625" style="0" customWidth="1"/>
    <col min="3" max="3" width="34.57421875" style="167" customWidth="1"/>
    <col min="4" max="4" width="8.140625" style="1" customWidth="1"/>
    <col min="5" max="5" width="8.421875" style="1" customWidth="1"/>
    <col min="6" max="16" width="8.140625" style="241" customWidth="1"/>
  </cols>
  <sheetData>
    <row r="1" spans="1:16" s="15" customFormat="1" ht="15.75" customHeight="1">
      <c r="A1" s="17"/>
      <c r="C1" s="166"/>
      <c r="D1" s="1"/>
      <c r="E1" s="52"/>
      <c r="F1" s="325" t="s">
        <v>336</v>
      </c>
      <c r="G1" s="325"/>
      <c r="H1" s="325"/>
      <c r="I1" s="325"/>
      <c r="J1" s="325"/>
      <c r="K1" s="87"/>
      <c r="L1" s="87"/>
      <c r="M1" s="244"/>
      <c r="N1" s="87"/>
      <c r="O1" s="87"/>
      <c r="P1" s="87"/>
    </row>
    <row r="2" spans="5:22" ht="15.75" customHeight="1">
      <c r="E2" s="311" t="s">
        <v>335</v>
      </c>
      <c r="F2" s="311"/>
      <c r="G2" s="311"/>
      <c r="H2" s="311"/>
      <c r="I2" s="311"/>
      <c r="J2" s="311"/>
      <c r="K2" s="311"/>
      <c r="M2" s="245"/>
      <c r="P2" s="87"/>
      <c r="Q2" s="15"/>
      <c r="R2" s="15"/>
      <c r="S2" s="15"/>
      <c r="T2" s="15"/>
      <c r="U2" s="15"/>
      <c r="V2" s="15"/>
    </row>
    <row r="4" spans="1:16" s="2" customFormat="1" ht="15.75">
      <c r="A4" s="270" t="s">
        <v>102</v>
      </c>
      <c r="B4" s="271"/>
      <c r="C4" s="271"/>
      <c r="D4" s="271"/>
      <c r="E4" s="271"/>
      <c r="F4" s="271"/>
      <c r="G4" s="271"/>
      <c r="H4" s="271"/>
      <c r="I4" s="271"/>
      <c r="J4" s="271"/>
      <c r="K4" s="242"/>
      <c r="L4" s="242"/>
      <c r="M4" s="246"/>
      <c r="N4" s="242"/>
      <c r="O4" s="242"/>
      <c r="P4" s="242"/>
    </row>
    <row r="5" spans="1:23" s="230" customFormat="1" ht="15.75">
      <c r="A5" s="286" t="s">
        <v>626</v>
      </c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47"/>
      <c r="R5" s="25"/>
      <c r="S5" s="25"/>
      <c r="T5" s="25"/>
      <c r="U5" s="25"/>
      <c r="V5" s="25"/>
      <c r="W5" s="25"/>
    </row>
    <row r="6" spans="1:16" s="2" customFormat="1" ht="18.75" customHeight="1">
      <c r="A6" s="288" t="s">
        <v>628</v>
      </c>
      <c r="B6" s="288"/>
      <c r="C6" s="288"/>
      <c r="D6" s="288"/>
      <c r="E6" s="288"/>
      <c r="F6" s="288"/>
      <c r="G6" s="288"/>
      <c r="H6" s="288"/>
      <c r="I6" s="249"/>
      <c r="J6" s="249"/>
      <c r="K6" s="249"/>
      <c r="L6" s="242"/>
      <c r="M6" s="242"/>
      <c r="N6" s="246"/>
      <c r="O6" s="242"/>
      <c r="P6" s="242"/>
    </row>
    <row r="7" spans="1:16" s="2" customFormat="1" ht="15.75">
      <c r="A7" s="295" t="str">
        <f>'Būvniecības koptāme'!A13:N13</f>
        <v>Iepirkums: "Apkures un ventilācijas sistēmas atjaunošana Vestienas muižas ēkā", identifikācijas numurs MNP2017/23_ELFLA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42"/>
      <c r="P7" s="242"/>
    </row>
    <row r="8" spans="1:13" ht="15.75">
      <c r="A8" s="230" t="str">
        <f>'Būvniecības koptāme'!A14</f>
        <v>Pretendents:</v>
      </c>
      <c r="B8" s="1"/>
      <c r="C8" s="168"/>
      <c r="D8" s="144"/>
      <c r="E8" s="144"/>
      <c r="F8" s="250"/>
      <c r="G8" s="250"/>
      <c r="M8" s="245"/>
    </row>
    <row r="9" spans="1:16" s="7" customFormat="1" ht="15.75">
      <c r="A9" s="122"/>
      <c r="C9" s="169"/>
      <c r="D9" s="10"/>
      <c r="E9" s="10"/>
      <c r="F9" s="251"/>
      <c r="G9" s="251"/>
      <c r="H9" s="251"/>
      <c r="I9" s="251"/>
      <c r="J9" s="251"/>
      <c r="K9" s="251"/>
      <c r="L9" s="251"/>
      <c r="M9" s="252"/>
      <c r="N9" s="251"/>
      <c r="O9" s="251"/>
      <c r="P9" s="251"/>
    </row>
    <row r="10" spans="1:16" s="2" customFormat="1" ht="15.75">
      <c r="A10" s="327" t="s">
        <v>262</v>
      </c>
      <c r="B10" s="327"/>
      <c r="C10" s="327"/>
      <c r="D10" s="327"/>
      <c r="E10" s="327"/>
      <c r="F10" s="327"/>
      <c r="G10" s="327"/>
      <c r="H10" s="327"/>
      <c r="I10" s="242"/>
      <c r="J10" s="242"/>
      <c r="K10" s="323" t="s">
        <v>41</v>
      </c>
      <c r="L10" s="323"/>
      <c r="M10" s="323"/>
      <c r="N10" s="323"/>
      <c r="O10" s="323"/>
      <c r="P10" s="323"/>
    </row>
    <row r="11" spans="10:14" ht="15">
      <c r="J11" s="253"/>
      <c r="K11" s="253"/>
      <c r="L11" s="253"/>
      <c r="M11" s="253"/>
      <c r="N11" s="253"/>
    </row>
    <row r="12" spans="1:16" ht="15">
      <c r="A12" s="324" t="s">
        <v>19</v>
      </c>
      <c r="B12" s="319" t="s">
        <v>13</v>
      </c>
      <c r="C12" s="319" t="s">
        <v>20</v>
      </c>
      <c r="D12" s="328" t="s">
        <v>14</v>
      </c>
      <c r="E12" s="328" t="s">
        <v>15</v>
      </c>
      <c r="F12" s="322" t="s">
        <v>16</v>
      </c>
      <c r="G12" s="322"/>
      <c r="H12" s="322"/>
      <c r="I12" s="322"/>
      <c r="J12" s="322"/>
      <c r="K12" s="322"/>
      <c r="L12" s="322" t="s">
        <v>17</v>
      </c>
      <c r="M12" s="322"/>
      <c r="N12" s="322"/>
      <c r="O12" s="322"/>
      <c r="P12" s="322"/>
    </row>
    <row r="13" spans="1:16" ht="101.25" customHeight="1">
      <c r="A13" s="324"/>
      <c r="B13" s="319"/>
      <c r="C13" s="319"/>
      <c r="D13" s="328"/>
      <c r="E13" s="328"/>
      <c r="F13" s="240" t="s">
        <v>24</v>
      </c>
      <c r="G13" s="240" t="s">
        <v>21</v>
      </c>
      <c r="H13" s="240" t="s">
        <v>22</v>
      </c>
      <c r="I13" s="240" t="s">
        <v>630</v>
      </c>
      <c r="J13" s="240" t="s">
        <v>23</v>
      </c>
      <c r="K13" s="240" t="s">
        <v>25</v>
      </c>
      <c r="L13" s="240" t="s">
        <v>18</v>
      </c>
      <c r="M13" s="240" t="s">
        <v>22</v>
      </c>
      <c r="N13" s="240" t="s">
        <v>630</v>
      </c>
      <c r="O13" s="240" t="s">
        <v>23</v>
      </c>
      <c r="P13" s="240" t="s">
        <v>26</v>
      </c>
    </row>
    <row r="14" spans="1:16" ht="48.75" customHeight="1">
      <c r="A14" s="160" t="s">
        <v>5</v>
      </c>
      <c r="B14" s="194" t="s">
        <v>553</v>
      </c>
      <c r="C14" s="184" t="s">
        <v>352</v>
      </c>
      <c r="D14" s="145"/>
      <c r="E14" s="145"/>
      <c r="F14" s="254"/>
      <c r="G14" s="254"/>
      <c r="H14" s="254"/>
      <c r="I14" s="254"/>
      <c r="J14" s="254"/>
      <c r="K14" s="260"/>
      <c r="L14" s="260"/>
      <c r="M14" s="260"/>
      <c r="N14" s="260"/>
      <c r="O14" s="260"/>
      <c r="P14" s="260"/>
    </row>
    <row r="15" spans="1:16" ht="30">
      <c r="A15" s="161" t="s">
        <v>28</v>
      </c>
      <c r="B15" s="194" t="s">
        <v>553</v>
      </c>
      <c r="C15" s="151" t="s">
        <v>337</v>
      </c>
      <c r="D15" s="150" t="s">
        <v>338</v>
      </c>
      <c r="E15" s="152">
        <v>1</v>
      </c>
      <c r="F15" s="130"/>
      <c r="G15" s="130"/>
      <c r="H15" s="130"/>
      <c r="I15" s="130"/>
      <c r="J15" s="130"/>
      <c r="K15" s="165"/>
      <c r="L15" s="165"/>
      <c r="M15" s="165"/>
      <c r="N15" s="165"/>
      <c r="O15" s="165"/>
      <c r="P15" s="165"/>
    </row>
    <row r="16" spans="1:16" ht="15">
      <c r="A16" s="161" t="s">
        <v>29</v>
      </c>
      <c r="B16" s="194" t="s">
        <v>553</v>
      </c>
      <c r="C16" s="151" t="s">
        <v>339</v>
      </c>
      <c r="D16" s="150" t="s">
        <v>338</v>
      </c>
      <c r="E16" s="152">
        <v>1</v>
      </c>
      <c r="F16" s="130"/>
      <c r="G16" s="130"/>
      <c r="H16" s="130"/>
      <c r="I16" s="130"/>
      <c r="J16" s="130"/>
      <c r="K16" s="165"/>
      <c r="L16" s="165"/>
      <c r="M16" s="165"/>
      <c r="N16" s="165"/>
      <c r="O16" s="165"/>
      <c r="P16" s="165"/>
    </row>
    <row r="17" spans="1:16" ht="15">
      <c r="A17" s="161" t="s">
        <v>83</v>
      </c>
      <c r="B17" s="194" t="s">
        <v>553</v>
      </c>
      <c r="C17" s="151" t="s">
        <v>340</v>
      </c>
      <c r="D17" s="150" t="s">
        <v>338</v>
      </c>
      <c r="E17" s="152">
        <v>7</v>
      </c>
      <c r="F17" s="130"/>
      <c r="G17" s="130"/>
      <c r="H17" s="130"/>
      <c r="I17" s="130"/>
      <c r="J17" s="130"/>
      <c r="K17" s="165"/>
      <c r="L17" s="165"/>
      <c r="M17" s="165"/>
      <c r="N17" s="165"/>
      <c r="O17" s="165"/>
      <c r="P17" s="165"/>
    </row>
    <row r="18" spans="1:16" ht="15">
      <c r="A18" s="161" t="s">
        <v>84</v>
      </c>
      <c r="B18" s="194" t="s">
        <v>553</v>
      </c>
      <c r="C18" s="151" t="s">
        <v>341</v>
      </c>
      <c r="D18" s="150" t="s">
        <v>338</v>
      </c>
      <c r="E18" s="152">
        <v>7</v>
      </c>
      <c r="F18" s="130"/>
      <c r="G18" s="130"/>
      <c r="H18" s="130"/>
      <c r="I18" s="130"/>
      <c r="J18" s="130"/>
      <c r="K18" s="165"/>
      <c r="L18" s="165"/>
      <c r="M18" s="165"/>
      <c r="N18" s="165"/>
      <c r="O18" s="165"/>
      <c r="P18" s="165"/>
    </row>
    <row r="19" spans="1:16" ht="15">
      <c r="A19" s="161" t="s">
        <v>85</v>
      </c>
      <c r="B19" s="194" t="s">
        <v>553</v>
      </c>
      <c r="C19" s="151" t="s">
        <v>342</v>
      </c>
      <c r="D19" s="150" t="s">
        <v>338</v>
      </c>
      <c r="E19" s="152">
        <v>3</v>
      </c>
      <c r="F19" s="130"/>
      <c r="G19" s="130"/>
      <c r="H19" s="130"/>
      <c r="I19" s="130"/>
      <c r="J19" s="130"/>
      <c r="K19" s="165"/>
      <c r="L19" s="165"/>
      <c r="M19" s="165"/>
      <c r="N19" s="165"/>
      <c r="O19" s="165"/>
      <c r="P19" s="165"/>
    </row>
    <row r="20" spans="1:16" ht="30">
      <c r="A20" s="161" t="s">
        <v>86</v>
      </c>
      <c r="B20" s="194" t="s">
        <v>553</v>
      </c>
      <c r="C20" s="151" t="s">
        <v>343</v>
      </c>
      <c r="D20" s="150" t="s">
        <v>338</v>
      </c>
      <c r="E20" s="152">
        <v>2</v>
      </c>
      <c r="F20" s="130"/>
      <c r="G20" s="130"/>
      <c r="H20" s="130"/>
      <c r="I20" s="130"/>
      <c r="J20" s="130"/>
      <c r="K20" s="165"/>
      <c r="L20" s="165"/>
      <c r="M20" s="165"/>
      <c r="N20" s="165"/>
      <c r="O20" s="165"/>
      <c r="P20" s="165"/>
    </row>
    <row r="21" spans="1:16" ht="15">
      <c r="A21" s="161" t="s">
        <v>87</v>
      </c>
      <c r="B21" s="194" t="s">
        <v>553</v>
      </c>
      <c r="C21" s="151" t="s">
        <v>197</v>
      </c>
      <c r="D21" s="150" t="s">
        <v>108</v>
      </c>
      <c r="E21" s="152">
        <v>1</v>
      </c>
      <c r="F21" s="130"/>
      <c r="G21" s="130"/>
      <c r="H21" s="130"/>
      <c r="I21" s="130"/>
      <c r="J21" s="130"/>
      <c r="K21" s="165"/>
      <c r="L21" s="165"/>
      <c r="M21" s="165"/>
      <c r="N21" s="165"/>
      <c r="O21" s="165"/>
      <c r="P21" s="165"/>
    </row>
    <row r="22" spans="1:16" ht="15">
      <c r="A22" s="161" t="s">
        <v>35</v>
      </c>
      <c r="B22" s="194" t="s">
        <v>553</v>
      </c>
      <c r="C22" s="185" t="s">
        <v>353</v>
      </c>
      <c r="D22" s="145"/>
      <c r="E22" s="182"/>
      <c r="F22" s="130"/>
      <c r="G22" s="130"/>
      <c r="H22" s="130"/>
      <c r="I22" s="130"/>
      <c r="J22" s="130"/>
      <c r="K22" s="165"/>
      <c r="L22" s="165"/>
      <c r="M22" s="165"/>
      <c r="N22" s="165"/>
      <c r="O22" s="165"/>
      <c r="P22" s="165"/>
    </row>
    <row r="23" spans="1:16" ht="15">
      <c r="A23" s="161" t="s">
        <v>61</v>
      </c>
      <c r="B23" s="194" t="s">
        <v>553</v>
      </c>
      <c r="C23" s="151" t="s">
        <v>344</v>
      </c>
      <c r="D23" s="150" t="s">
        <v>338</v>
      </c>
      <c r="E23" s="152">
        <v>10</v>
      </c>
      <c r="F23" s="130"/>
      <c r="G23" s="130"/>
      <c r="H23" s="130"/>
      <c r="I23" s="130"/>
      <c r="J23" s="130"/>
      <c r="K23" s="165"/>
      <c r="L23" s="165"/>
      <c r="M23" s="165"/>
      <c r="N23" s="165"/>
      <c r="O23" s="165"/>
      <c r="P23" s="165"/>
    </row>
    <row r="24" spans="1:16" ht="30">
      <c r="A24" s="161" t="s">
        <v>36</v>
      </c>
      <c r="B24" s="194" t="s">
        <v>553</v>
      </c>
      <c r="C24" s="185" t="s">
        <v>354</v>
      </c>
      <c r="D24" s="145"/>
      <c r="E24" s="182"/>
      <c r="F24" s="130"/>
      <c r="G24" s="130"/>
      <c r="H24" s="130"/>
      <c r="I24" s="130"/>
      <c r="J24" s="130"/>
      <c r="K24" s="165"/>
      <c r="L24" s="165"/>
      <c r="M24" s="165"/>
      <c r="N24" s="165"/>
      <c r="O24" s="165"/>
      <c r="P24" s="165"/>
    </row>
    <row r="25" spans="1:16" ht="30">
      <c r="A25" s="161" t="s">
        <v>30</v>
      </c>
      <c r="B25" s="194" t="s">
        <v>553</v>
      </c>
      <c r="C25" s="151" t="s">
        <v>345</v>
      </c>
      <c r="D25" s="150" t="s">
        <v>338</v>
      </c>
      <c r="E25" s="152">
        <v>2</v>
      </c>
      <c r="F25" s="130"/>
      <c r="G25" s="130"/>
      <c r="H25" s="130"/>
      <c r="I25" s="130"/>
      <c r="J25" s="130"/>
      <c r="K25" s="165"/>
      <c r="L25" s="165"/>
      <c r="M25" s="165"/>
      <c r="N25" s="165"/>
      <c r="O25" s="165"/>
      <c r="P25" s="165"/>
    </row>
    <row r="26" spans="1:16" ht="15">
      <c r="A26" s="161" t="s">
        <v>37</v>
      </c>
      <c r="B26" s="194" t="s">
        <v>553</v>
      </c>
      <c r="C26" s="184" t="s">
        <v>355</v>
      </c>
      <c r="D26" s="145"/>
      <c r="E26" s="182"/>
      <c r="F26" s="130"/>
      <c r="G26" s="130"/>
      <c r="H26" s="130"/>
      <c r="I26" s="130"/>
      <c r="J26" s="130"/>
      <c r="K26" s="165"/>
      <c r="L26" s="165"/>
      <c r="M26" s="165"/>
      <c r="N26" s="165"/>
      <c r="O26" s="165"/>
      <c r="P26" s="165"/>
    </row>
    <row r="27" spans="1:16" ht="18">
      <c r="A27" s="161" t="s">
        <v>66</v>
      </c>
      <c r="B27" s="194" t="s">
        <v>553</v>
      </c>
      <c r="C27" s="151" t="s">
        <v>350</v>
      </c>
      <c r="D27" s="150" t="s">
        <v>27</v>
      </c>
      <c r="E27" s="152">
        <v>100</v>
      </c>
      <c r="F27" s="130"/>
      <c r="G27" s="130"/>
      <c r="H27" s="130"/>
      <c r="I27" s="130"/>
      <c r="J27" s="130"/>
      <c r="K27" s="165"/>
      <c r="L27" s="165"/>
      <c r="M27" s="165"/>
      <c r="N27" s="165"/>
      <c r="O27" s="165"/>
      <c r="P27" s="165"/>
    </row>
    <row r="28" spans="1:16" ht="18">
      <c r="A28" s="161" t="s">
        <v>67</v>
      </c>
      <c r="B28" s="194" t="s">
        <v>553</v>
      </c>
      <c r="C28" s="151" t="s">
        <v>351</v>
      </c>
      <c r="D28" s="150" t="s">
        <v>27</v>
      </c>
      <c r="E28" s="152">
        <v>300</v>
      </c>
      <c r="F28" s="130"/>
      <c r="G28" s="130"/>
      <c r="H28" s="130"/>
      <c r="I28" s="130"/>
      <c r="J28" s="130"/>
      <c r="K28" s="165"/>
      <c r="L28" s="165"/>
      <c r="M28" s="165"/>
      <c r="N28" s="165"/>
      <c r="O28" s="165"/>
      <c r="P28" s="165"/>
    </row>
    <row r="29" spans="1:16" ht="15">
      <c r="A29" s="161" t="s">
        <v>68</v>
      </c>
      <c r="B29" s="194" t="s">
        <v>553</v>
      </c>
      <c r="C29" s="151" t="s">
        <v>346</v>
      </c>
      <c r="D29" s="150" t="s">
        <v>338</v>
      </c>
      <c r="E29" s="152">
        <v>100</v>
      </c>
      <c r="F29" s="130"/>
      <c r="G29" s="130"/>
      <c r="H29" s="130"/>
      <c r="I29" s="130"/>
      <c r="J29" s="130"/>
      <c r="K29" s="165"/>
      <c r="L29" s="165"/>
      <c r="M29" s="165"/>
      <c r="N29" s="165"/>
      <c r="O29" s="165"/>
      <c r="P29" s="165"/>
    </row>
    <row r="30" spans="1:16" ht="15">
      <c r="A30" s="161" t="s">
        <v>70</v>
      </c>
      <c r="B30" s="194" t="s">
        <v>553</v>
      </c>
      <c r="C30" s="151" t="s">
        <v>347</v>
      </c>
      <c r="D30" s="150" t="s">
        <v>27</v>
      </c>
      <c r="E30" s="152">
        <v>25</v>
      </c>
      <c r="F30" s="130"/>
      <c r="G30" s="130"/>
      <c r="H30" s="130"/>
      <c r="I30" s="130"/>
      <c r="J30" s="130"/>
      <c r="K30" s="165"/>
      <c r="L30" s="165"/>
      <c r="M30" s="165"/>
      <c r="N30" s="165"/>
      <c r="O30" s="165"/>
      <c r="P30" s="165"/>
    </row>
    <row r="31" spans="1:16" ht="15">
      <c r="A31" s="161" t="s">
        <v>69</v>
      </c>
      <c r="B31" s="194" t="s">
        <v>553</v>
      </c>
      <c r="C31" s="151" t="s">
        <v>197</v>
      </c>
      <c r="D31" s="150" t="s">
        <v>108</v>
      </c>
      <c r="E31" s="152">
        <v>1</v>
      </c>
      <c r="F31" s="130"/>
      <c r="G31" s="130"/>
      <c r="H31" s="130"/>
      <c r="I31" s="130"/>
      <c r="J31" s="130"/>
      <c r="K31" s="165"/>
      <c r="L31" s="165"/>
      <c r="M31" s="165"/>
      <c r="N31" s="165"/>
      <c r="O31" s="165"/>
      <c r="P31" s="165"/>
    </row>
    <row r="32" spans="1:16" ht="45">
      <c r="A32" s="161" t="s">
        <v>38</v>
      </c>
      <c r="B32" s="161" t="s">
        <v>546</v>
      </c>
      <c r="C32" s="186" t="s">
        <v>348</v>
      </c>
      <c r="D32" s="181" t="s">
        <v>128</v>
      </c>
      <c r="E32" s="183">
        <v>1</v>
      </c>
      <c r="F32" s="130"/>
      <c r="G32" s="130"/>
      <c r="H32" s="130"/>
      <c r="I32" s="130"/>
      <c r="J32" s="130"/>
      <c r="K32" s="165"/>
      <c r="L32" s="165"/>
      <c r="M32" s="165"/>
      <c r="N32" s="165"/>
      <c r="O32" s="165"/>
      <c r="P32" s="165"/>
    </row>
    <row r="33" spans="1:16" ht="45">
      <c r="A33" s="162" t="s">
        <v>39</v>
      </c>
      <c r="B33" s="161" t="s">
        <v>546</v>
      </c>
      <c r="C33" s="187" t="s">
        <v>349</v>
      </c>
      <c r="D33" s="158" t="s">
        <v>128</v>
      </c>
      <c r="E33" s="159">
        <v>1</v>
      </c>
      <c r="F33" s="130"/>
      <c r="G33" s="130"/>
      <c r="H33" s="130"/>
      <c r="I33" s="130"/>
      <c r="J33" s="130"/>
      <c r="K33" s="165"/>
      <c r="L33" s="165"/>
      <c r="M33" s="165"/>
      <c r="N33" s="165"/>
      <c r="O33" s="165"/>
      <c r="P33" s="165"/>
    </row>
    <row r="34" spans="1:16" ht="15.75">
      <c r="A34" s="313" t="s">
        <v>631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5"/>
      <c r="L34" s="84"/>
      <c r="M34" s="62"/>
      <c r="N34" s="84"/>
      <c r="O34" s="84"/>
      <c r="P34" s="84"/>
    </row>
    <row r="35" spans="1:16" ht="15.75">
      <c r="A35" s="101"/>
      <c r="B35" s="22"/>
      <c r="C35" s="48"/>
      <c r="D35" s="106"/>
      <c r="E35" s="106"/>
      <c r="F35" s="85"/>
      <c r="G35" s="85"/>
      <c r="H35" s="85"/>
      <c r="I35" s="85"/>
      <c r="J35" s="85"/>
      <c r="K35" s="85"/>
      <c r="L35" s="85"/>
      <c r="M35" s="86"/>
      <c r="N35" s="85"/>
      <c r="O35" s="85"/>
      <c r="P35" s="85"/>
    </row>
    <row r="36" spans="1:7" ht="15.75" customHeight="1">
      <c r="A36" s="231" t="s">
        <v>56</v>
      </c>
      <c r="B36" s="32"/>
      <c r="C36" s="49"/>
      <c r="D36" s="107"/>
      <c r="E36" s="107"/>
      <c r="F36" s="255"/>
      <c r="G36" s="255"/>
    </row>
    <row r="37" spans="1:7" ht="15.75" customHeight="1">
      <c r="A37" s="102"/>
      <c r="B37" s="32"/>
      <c r="C37" s="239" t="s">
        <v>6</v>
      </c>
      <c r="D37" s="106"/>
      <c r="E37" s="106"/>
      <c r="F37" s="256"/>
      <c r="G37" s="256"/>
    </row>
    <row r="38" spans="1:13" ht="15">
      <c r="A38" s="95"/>
      <c r="B38" s="1"/>
      <c r="C38" s="48"/>
      <c r="D38" s="317" t="s">
        <v>12</v>
      </c>
      <c r="E38" s="317"/>
      <c r="F38" s="317"/>
      <c r="G38" s="317"/>
      <c r="H38" s="317"/>
      <c r="I38" s="317"/>
      <c r="J38" s="257"/>
      <c r="M38" s="245"/>
    </row>
    <row r="39" spans="1:16" ht="15.75">
      <c r="A39" s="17"/>
      <c r="B39" s="15"/>
      <c r="C39" s="173"/>
      <c r="D39" s="18"/>
      <c r="E39" s="1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1:7" ht="15.75">
      <c r="A40" s="179"/>
      <c r="B40" s="32"/>
      <c r="C40" s="175"/>
      <c r="D40" s="32"/>
      <c r="E40" s="32"/>
      <c r="F40" s="256"/>
      <c r="G40" s="256"/>
    </row>
    <row r="41" spans="1:7" ht="15.75" customHeight="1">
      <c r="A41" s="231" t="s">
        <v>57</v>
      </c>
      <c r="B41" s="31"/>
      <c r="C41" s="176"/>
      <c r="D41" s="178"/>
      <c r="E41" s="178"/>
      <c r="F41" s="258"/>
      <c r="G41" s="258"/>
    </row>
    <row r="42" spans="1:7" ht="15.75" customHeight="1">
      <c r="A42" s="32"/>
      <c r="B42" s="31"/>
      <c r="C42" s="174" t="s">
        <v>6</v>
      </c>
      <c r="D42" s="32"/>
      <c r="E42" s="32"/>
      <c r="F42" s="256"/>
      <c r="G42" s="256"/>
    </row>
    <row r="43" spans="1:7" ht="15.75">
      <c r="A43" s="32"/>
      <c r="B43" s="31"/>
      <c r="C43" s="174"/>
      <c r="D43" s="32"/>
      <c r="E43" s="32"/>
      <c r="F43" s="256"/>
      <c r="G43" s="256"/>
    </row>
    <row r="44" spans="1:7" ht="15" customHeight="1">
      <c r="A44" s="32" t="s">
        <v>7</v>
      </c>
      <c r="B44" s="30"/>
      <c r="C44" s="177"/>
      <c r="D44" s="32"/>
      <c r="E44" s="32"/>
      <c r="F44" s="259"/>
      <c r="G44" s="259"/>
    </row>
    <row r="45" spans="1:2" ht="15">
      <c r="A45" s="180"/>
      <c r="B45" s="121"/>
    </row>
  </sheetData>
  <sheetProtection/>
  <mergeCells count="17">
    <mergeCell ref="A34:K34"/>
    <mergeCell ref="D38:I38"/>
    <mergeCell ref="C12:C13"/>
    <mergeCell ref="D12:D13"/>
    <mergeCell ref="E12:E13"/>
    <mergeCell ref="F12:K12"/>
    <mergeCell ref="A12:A13"/>
    <mergeCell ref="B12:B13"/>
    <mergeCell ref="F1:J1"/>
    <mergeCell ref="A4:J4"/>
    <mergeCell ref="A7:N7"/>
    <mergeCell ref="E2:K2"/>
    <mergeCell ref="A10:H10"/>
    <mergeCell ref="K10:P10"/>
    <mergeCell ref="A5:O5"/>
    <mergeCell ref="A6:H6"/>
    <mergeCell ref="L12:P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Signe</cp:lastModifiedBy>
  <cp:lastPrinted>2017-07-06T12:27:08Z</cp:lastPrinted>
  <dcterms:created xsi:type="dcterms:W3CDTF">2017-01-29T13:50:47Z</dcterms:created>
  <dcterms:modified xsi:type="dcterms:W3CDTF">2017-07-13T14:10:27Z</dcterms:modified>
  <cp:category/>
  <cp:version/>
  <cp:contentType/>
  <cp:contentStatus/>
</cp:coreProperties>
</file>