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vijs\Downloads\"/>
    </mc:Choice>
  </mc:AlternateContent>
  <bookViews>
    <workbookView xWindow="0" yWindow="0" windowWidth="28800" windowHeight="12300" tabRatio="605"/>
  </bookViews>
  <sheets>
    <sheet name="Kopsavilkums" sheetId="3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3" l="1"/>
  <c r="C67" i="3" l="1"/>
  <c r="C62" i="3"/>
  <c r="C56" i="3"/>
  <c r="C51" i="3"/>
  <c r="C49" i="3"/>
  <c r="C45" i="3"/>
  <c r="C36" i="3"/>
  <c r="C32" i="3"/>
  <c r="C27" i="3"/>
  <c r="C11" i="3"/>
  <c r="C69" i="3" l="1"/>
  <c r="C15" i="3" l="1"/>
  <c r="C16" i="3"/>
  <c r="C17" i="3"/>
  <c r="C18" i="3"/>
  <c r="C24" i="3"/>
  <c r="C21" i="3" l="1"/>
  <c r="C22" i="3"/>
  <c r="C20" i="3" l="1"/>
  <c r="C10" i="3" s="1"/>
  <c r="C8" i="3" s="1"/>
  <c r="C70" i="3" s="1"/>
</calcChain>
</file>

<file path=xl/sharedStrings.xml><?xml version="1.0" encoding="utf-8"?>
<sst xmlns="http://schemas.openxmlformats.org/spreadsheetml/2006/main" count="123" uniqueCount="122">
  <si>
    <t>Kods</t>
  </si>
  <si>
    <t>01.100</t>
  </si>
  <si>
    <t>06.600</t>
  </si>
  <si>
    <t>07.200</t>
  </si>
  <si>
    <t>08.100</t>
  </si>
  <si>
    <t>08.200</t>
  </si>
  <si>
    <t>09.100</t>
  </si>
  <si>
    <t>09.200</t>
  </si>
  <si>
    <t>09.600</t>
  </si>
  <si>
    <t>10.900</t>
  </si>
  <si>
    <t>10.400</t>
  </si>
  <si>
    <t>08.600</t>
  </si>
  <si>
    <t>09.500</t>
  </si>
  <si>
    <t>10.700</t>
  </si>
  <si>
    <t>04.700</t>
  </si>
  <si>
    <t>10.200</t>
  </si>
  <si>
    <t>03.600</t>
  </si>
  <si>
    <t>06.200</t>
  </si>
  <si>
    <t>06.100</t>
  </si>
  <si>
    <t>Pārējā vides aizsardzība</t>
  </si>
  <si>
    <t>05.600</t>
  </si>
  <si>
    <t>04.200</t>
  </si>
  <si>
    <t>03.100</t>
  </si>
  <si>
    <t>09.800</t>
  </si>
  <si>
    <t>04.100</t>
  </si>
  <si>
    <t>08.400</t>
  </si>
  <si>
    <t>01.700</t>
  </si>
  <si>
    <t>Finansēšana</t>
  </si>
  <si>
    <t>01.800</t>
  </si>
  <si>
    <t>Pielikums Nr.1</t>
  </si>
  <si>
    <t>09.000</t>
  </si>
  <si>
    <t>10.000</t>
  </si>
  <si>
    <t>03.200</t>
  </si>
  <si>
    <t>Madonas novada pašvaldības pamatbudžets</t>
  </si>
  <si>
    <t>Pozīcijas nosaukums</t>
  </si>
  <si>
    <t>IEŅĒMUMI UN GADA SĀKUMA ATLIKUMS KOPĀ</t>
  </si>
  <si>
    <t>Naudas līdzekļu atlikums uz gada sākumu</t>
  </si>
  <si>
    <t>KĀRTĒJIE GADA IEŅĒMUMI</t>
  </si>
  <si>
    <t>Nodokļu ieņēmumi</t>
  </si>
  <si>
    <t>1.1.0.0.</t>
  </si>
  <si>
    <t xml:space="preserve">              Iedzīvotāju ienākuma nodoklis</t>
  </si>
  <si>
    <t>4.1.0.0.</t>
  </si>
  <si>
    <t xml:space="preserve">              Nekustamā īpašuma nodoklis</t>
  </si>
  <si>
    <t>5.4.1.0.</t>
  </si>
  <si>
    <t xml:space="preserve">              Azartspēļu nodoklis</t>
  </si>
  <si>
    <t>8.6.2.0.</t>
  </si>
  <si>
    <t>Procentu ieņēmumi par kontu atlikumiem</t>
  </si>
  <si>
    <t>9.0.0.0.</t>
  </si>
  <si>
    <t>Valsts (pašvaldību) un kancelejas nodevas</t>
  </si>
  <si>
    <t>10.0.0.0.</t>
  </si>
  <si>
    <t>Naudas sodi un sankcijas</t>
  </si>
  <si>
    <t>12.0.0.0.</t>
  </si>
  <si>
    <t xml:space="preserve">Pārējie nenodokļu ieņēmumi  </t>
  </si>
  <si>
    <t>13.0.0.0.</t>
  </si>
  <si>
    <t>Ieņēmumi no pašvaldības īpašumu pārdošanas</t>
  </si>
  <si>
    <t>18.0.0.0.</t>
  </si>
  <si>
    <t>Valsts budžeta transferti</t>
  </si>
  <si>
    <t>18.6.4.0.</t>
  </si>
  <si>
    <t xml:space="preserve">           Pašvaldības budžetā saņemtā dotācija no pašvaldību finanšu izlīdzināšanas fonda</t>
  </si>
  <si>
    <t>18.6.2.0.</t>
  </si>
  <si>
    <t xml:space="preserve">           Pašvaldības saņemtie valsts budžeta transferti noteiktam mērķim</t>
  </si>
  <si>
    <t>19.0.0.0.</t>
  </si>
  <si>
    <t>Pašvaldību budžeta transferti</t>
  </si>
  <si>
    <t>21.0.0.0.</t>
  </si>
  <si>
    <t>Budžeta iestāžu ieņēmumi</t>
  </si>
  <si>
    <t>KĀRTĒJIE  GADA  IZDEVUMI</t>
  </si>
  <si>
    <t>Vispārējie valdības dienesti</t>
  </si>
  <si>
    <t>Izpildvara, likumdošanas vara, finanšu un fiskālā darbība, ārlietas</t>
  </si>
  <si>
    <t>01.600</t>
  </si>
  <si>
    <t>Pārējie iepriekš neklasificētie vispārējie valdības dienesti (vēlēšanas)</t>
  </si>
  <si>
    <t>Vispārējās valdības sektora (valsts un pašvaldības) parāda darījumi</t>
  </si>
  <si>
    <t>Vispārēja rakstura transferti starp valsts pārvaldes dažādiem līmeņiem</t>
  </si>
  <si>
    <t>03.000</t>
  </si>
  <si>
    <t>Sabiedriskā kārtība un drošība</t>
  </si>
  <si>
    <t xml:space="preserve">        Pašvaldības policija</t>
  </si>
  <si>
    <t xml:space="preserve">        Ugunsdrošības, glābšanas un civilās drošības dieneti</t>
  </si>
  <si>
    <t xml:space="preserve">      Pārējie iepriekš neklasificētie sabiedriskās kārtības un drošības pakalpojumi</t>
  </si>
  <si>
    <t>04.000</t>
  </si>
  <si>
    <t>Ekonomiskā darbība</t>
  </si>
  <si>
    <t xml:space="preserve">         Vispārēja ekonomiska, komerciāla un nodarbinātības darbība</t>
  </si>
  <si>
    <t xml:space="preserve">         Lauksaimniecība, mežsaimniecība, zivsaimniecība un medniecība</t>
  </si>
  <si>
    <t xml:space="preserve">       Tūrisms</t>
  </si>
  <si>
    <t>05.000</t>
  </si>
  <si>
    <t>Vides aizsardzība</t>
  </si>
  <si>
    <t>05.100</t>
  </si>
  <si>
    <t xml:space="preserve">         Atkritumu apsaimniekošana</t>
  </si>
  <si>
    <t>05.200</t>
  </si>
  <si>
    <t xml:space="preserve">         Notekūdeņu apsaimniekošana</t>
  </si>
  <si>
    <t>05.300</t>
  </si>
  <si>
    <t xml:space="preserve">         Vides piesārņojuma novēršana un samazināšana</t>
  </si>
  <si>
    <t>06.000</t>
  </si>
  <si>
    <t>Teritoriju un mājokļu apsaimniekošana</t>
  </si>
  <si>
    <t xml:space="preserve">         Mājokļu attīstība</t>
  </si>
  <si>
    <t xml:space="preserve">         Teritoriju attīstība</t>
  </si>
  <si>
    <t xml:space="preserve">         Pārējā citur neklasificētā pašvaldību teritoriju un mājokļu apsaimniekošanas darbība</t>
  </si>
  <si>
    <t>07.000</t>
  </si>
  <si>
    <t>Veselība</t>
  </si>
  <si>
    <t xml:space="preserve">          Ambulatoro ārstniecības iestāžu darbība un pakalpojumi</t>
  </si>
  <si>
    <t>08.000</t>
  </si>
  <si>
    <t>Atpūta, kultūra un reliģija</t>
  </si>
  <si>
    <t xml:space="preserve">         Atpūtas un sporta pasākumi</t>
  </si>
  <si>
    <t xml:space="preserve">         Kultūra</t>
  </si>
  <si>
    <t xml:space="preserve">         Reliģisko organizāciju un citu biedrību un nodibinājumu pakalpojumi</t>
  </si>
  <si>
    <t xml:space="preserve">       Pārējie citur neklasificētie sporta, atpūtas, kultūras un reliģijas pakalpojumi</t>
  </si>
  <si>
    <t>Izglītība</t>
  </si>
  <si>
    <t xml:space="preserve">         Pirmsskolas izgllītība</t>
  </si>
  <si>
    <t xml:space="preserve">         Vispārējā izglītība</t>
  </si>
  <si>
    <t xml:space="preserve">         Interešu un profesionālās ievirzes izglītība</t>
  </si>
  <si>
    <t xml:space="preserve">         Izglītības papildu izdevumi</t>
  </si>
  <si>
    <t xml:space="preserve">         Pārējā citur neklasificētā izglītība</t>
  </si>
  <si>
    <t>Sociālā aizsardzība</t>
  </si>
  <si>
    <t xml:space="preserve">         Atbalsts gados veciem cilvēkiem</t>
  </si>
  <si>
    <t xml:space="preserve">         Atbalsts ģimenēm ar bērniem</t>
  </si>
  <si>
    <t xml:space="preserve">         Pārējais citur neklasificēts atbalsts sociāli atstumtām personām</t>
  </si>
  <si>
    <t xml:space="preserve">         Pārējā citur neklasificētā sociālā aizsardzība</t>
  </si>
  <si>
    <t xml:space="preserve">         Aizņēmumi ( -) un to atmaksa ( + )</t>
  </si>
  <si>
    <t>Izdevumi kopā ar finansēšanu</t>
  </si>
  <si>
    <t>Naudas līdzekļu atlikums perioda beigās</t>
  </si>
  <si>
    <t>2019.gada plāns</t>
  </si>
  <si>
    <t>Madonas novada pašvaldības domes</t>
  </si>
  <si>
    <t>28.02.2019. lēmumam Nr.94</t>
  </si>
  <si>
    <t xml:space="preserve"> protokols Nr.3, 50.p.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</si>
</sst>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b/>
      <sz val="12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</font>
    <font>
      <b/>
      <sz val="11"/>
      <color rgb="FF000000"/>
      <name val="Calibri"/>
      <family val="2"/>
    </font>
    <font>
      <sz val="11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2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0" fillId="0" borderId="1" xfId="0" applyBorder="1"/>
    <xf numFmtId="0" fontId="5" fillId="0" borderId="1" xfId="0" applyFont="1" applyFill="1" applyBorder="1" applyAlignment="1">
      <alignment horizontal="center" wrapText="1"/>
    </xf>
    <xf numFmtId="0" fontId="1" fillId="0" borderId="1" xfId="0" applyFont="1" applyBorder="1"/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/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49" fontId="2" fillId="0" borderId="1" xfId="0" applyNumberFormat="1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0" fillId="0" borderId="1" xfId="0" applyFont="1" applyBorder="1"/>
    <xf numFmtId="4" fontId="4" fillId="0" borderId="1" xfId="0" applyNumberFormat="1" applyFont="1" applyFill="1" applyBorder="1"/>
    <xf numFmtId="3" fontId="0" fillId="0" borderId="1" xfId="0" applyNumberFormat="1" applyBorder="1"/>
    <xf numFmtId="0" fontId="0" fillId="0" borderId="0" xfId="0" applyAlignment="1">
      <alignment horizontal="right"/>
    </xf>
    <xf numFmtId="0" fontId="0" fillId="0" borderId="0" xfId="0" applyAlignment="1">
      <alignment horizontal="righ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&#257;mata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ņēmumi atšifrējums"/>
    </sheetNames>
    <sheetDataSet>
      <sheetData sheetId="0">
        <row r="61">
          <cell r="T61">
            <v>3496</v>
          </cell>
        </row>
        <row r="62">
          <cell r="T62">
            <v>26885</v>
          </cell>
        </row>
        <row r="63">
          <cell r="T63">
            <v>5500</v>
          </cell>
        </row>
        <row r="64">
          <cell r="T64">
            <v>13046</v>
          </cell>
        </row>
        <row r="65">
          <cell r="T65">
            <v>1230751</v>
          </cell>
        </row>
        <row r="67">
          <cell r="T67">
            <v>4416433</v>
          </cell>
        </row>
        <row r="68">
          <cell r="T68">
            <v>5648881</v>
          </cell>
        </row>
      </sheetData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tabSelected="1" workbookViewId="0">
      <selection activeCell="H10" sqref="H10"/>
    </sheetView>
  </sheetViews>
  <sheetFormatPr defaultRowHeight="15" x14ac:dyDescent="0.25"/>
  <cols>
    <col min="1" max="1" width="16.42578125" customWidth="1"/>
    <col min="2" max="2" width="46.140625" customWidth="1"/>
    <col min="3" max="3" width="18.85546875" customWidth="1"/>
  </cols>
  <sheetData>
    <row r="1" spans="1:3" x14ac:dyDescent="0.25">
      <c r="C1" s="28" t="s">
        <v>29</v>
      </c>
    </row>
    <row r="2" spans="1:3" x14ac:dyDescent="0.25">
      <c r="A2" s="29" t="s">
        <v>119</v>
      </c>
      <c r="B2" s="29"/>
      <c r="C2" s="29"/>
    </row>
    <row r="3" spans="1:3" x14ac:dyDescent="0.25">
      <c r="B3" s="29" t="s">
        <v>120</v>
      </c>
      <c r="C3" s="29"/>
    </row>
    <row r="4" spans="1:3" x14ac:dyDescent="0.25">
      <c r="A4" s="29" t="s">
        <v>121</v>
      </c>
      <c r="B4" s="29"/>
      <c r="C4" s="29"/>
    </row>
    <row r="5" spans="1:3" x14ac:dyDescent="0.25">
      <c r="A5" s="1"/>
      <c r="B5" s="2"/>
    </row>
    <row r="6" spans="1:3" ht="15.75" x14ac:dyDescent="0.25">
      <c r="A6" s="1"/>
      <c r="B6" s="3" t="s">
        <v>33</v>
      </c>
    </row>
    <row r="7" spans="1:3" x14ac:dyDescent="0.25">
      <c r="A7" s="4" t="s">
        <v>0</v>
      </c>
      <c r="B7" s="4" t="s">
        <v>34</v>
      </c>
      <c r="C7" s="4" t="s">
        <v>118</v>
      </c>
    </row>
    <row r="8" spans="1:3" x14ac:dyDescent="0.25">
      <c r="A8" s="5"/>
      <c r="B8" s="6" t="s">
        <v>35</v>
      </c>
      <c r="C8" s="7">
        <f>C9+C10</f>
        <v>27745332</v>
      </c>
    </row>
    <row r="9" spans="1:3" x14ac:dyDescent="0.25">
      <c r="A9" s="5"/>
      <c r="B9" s="6" t="s">
        <v>36</v>
      </c>
      <c r="C9" s="7">
        <v>3476115</v>
      </c>
    </row>
    <row r="10" spans="1:3" x14ac:dyDescent="0.25">
      <c r="A10" s="5"/>
      <c r="B10" s="8" t="s">
        <v>37</v>
      </c>
      <c r="C10" s="9">
        <f>C11+C15+C16+C17+C18+C19+C20+C23+C24</f>
        <v>24269217</v>
      </c>
    </row>
    <row r="11" spans="1:3" x14ac:dyDescent="0.25">
      <c r="A11" s="5"/>
      <c r="B11" s="6" t="s">
        <v>38</v>
      </c>
      <c r="C11" s="9">
        <f>SUM(C12:C14)</f>
        <v>12524225</v>
      </c>
    </row>
    <row r="12" spans="1:3" x14ac:dyDescent="0.25">
      <c r="A12" s="5" t="s">
        <v>39</v>
      </c>
      <c r="B12" s="10" t="s">
        <v>40</v>
      </c>
      <c r="C12" s="7">
        <v>11230437</v>
      </c>
    </row>
    <row r="13" spans="1:3" x14ac:dyDescent="0.25">
      <c r="A13" s="5" t="s">
        <v>41</v>
      </c>
      <c r="B13" s="10" t="s">
        <v>42</v>
      </c>
      <c r="C13" s="7">
        <v>1222788</v>
      </c>
    </row>
    <row r="14" spans="1:3" x14ac:dyDescent="0.25">
      <c r="A14" s="5" t="s">
        <v>43</v>
      </c>
      <c r="B14" s="10" t="s">
        <v>44</v>
      </c>
      <c r="C14" s="7">
        <v>71000</v>
      </c>
    </row>
    <row r="15" spans="1:3" x14ac:dyDescent="0.25">
      <c r="A15" s="11" t="s">
        <v>45</v>
      </c>
      <c r="B15" s="12" t="s">
        <v>46</v>
      </c>
      <c r="C15" s="7">
        <f>'[1]Ieņēmumi atšifrējums'!T61</f>
        <v>3496</v>
      </c>
    </row>
    <row r="16" spans="1:3" x14ac:dyDescent="0.25">
      <c r="A16" s="5" t="s">
        <v>47</v>
      </c>
      <c r="B16" s="6" t="s">
        <v>48</v>
      </c>
      <c r="C16" s="7">
        <f>'[1]Ieņēmumi atšifrējums'!T62</f>
        <v>26885</v>
      </c>
    </row>
    <row r="17" spans="1:3" x14ac:dyDescent="0.25">
      <c r="A17" s="5" t="s">
        <v>49</v>
      </c>
      <c r="B17" s="6" t="s">
        <v>50</v>
      </c>
      <c r="C17" s="7">
        <f>'[1]Ieņēmumi atšifrējums'!T63</f>
        <v>5500</v>
      </c>
    </row>
    <row r="18" spans="1:3" x14ac:dyDescent="0.25">
      <c r="A18" s="5" t="s">
        <v>51</v>
      </c>
      <c r="B18" s="6" t="s">
        <v>52</v>
      </c>
      <c r="C18" s="7">
        <f>'[1]Ieņēmumi atšifrējums'!T64</f>
        <v>13046</v>
      </c>
    </row>
    <row r="19" spans="1:3" x14ac:dyDescent="0.25">
      <c r="A19" s="5" t="s">
        <v>53</v>
      </c>
      <c r="B19" s="6" t="s">
        <v>54</v>
      </c>
      <c r="C19" s="7">
        <v>0</v>
      </c>
    </row>
    <row r="20" spans="1:3" x14ac:dyDescent="0.25">
      <c r="A20" s="5" t="s">
        <v>55</v>
      </c>
      <c r="B20" s="6" t="s">
        <v>56</v>
      </c>
      <c r="C20" s="9">
        <f>SUM(C21:C22)</f>
        <v>10065314</v>
      </c>
    </row>
    <row r="21" spans="1:3" ht="31.5" x14ac:dyDescent="0.25">
      <c r="A21" s="13" t="s">
        <v>57</v>
      </c>
      <c r="B21" s="14" t="s">
        <v>58</v>
      </c>
      <c r="C21" s="7">
        <f>'[1]Ieņēmumi atšifrējums'!T68</f>
        <v>5648881</v>
      </c>
    </row>
    <row r="22" spans="1:3" ht="31.5" x14ac:dyDescent="0.25">
      <c r="A22" s="13" t="s">
        <v>59</v>
      </c>
      <c r="B22" s="15" t="s">
        <v>60</v>
      </c>
      <c r="C22" s="7">
        <f>'[1]Ieņēmumi atšifrējums'!T67</f>
        <v>4416433</v>
      </c>
    </row>
    <row r="23" spans="1:3" x14ac:dyDescent="0.25">
      <c r="A23" s="5" t="s">
        <v>61</v>
      </c>
      <c r="B23" s="6" t="s">
        <v>62</v>
      </c>
      <c r="C23" s="27">
        <v>400000</v>
      </c>
    </row>
    <row r="24" spans="1:3" x14ac:dyDescent="0.25">
      <c r="A24" s="5" t="s">
        <v>63</v>
      </c>
      <c r="B24" s="16" t="s">
        <v>64</v>
      </c>
      <c r="C24" s="7">
        <f>'[1]Ieņēmumi atšifrējums'!T65</f>
        <v>1230751</v>
      </c>
    </row>
    <row r="25" spans="1:3" x14ac:dyDescent="0.25">
      <c r="A25" s="5"/>
      <c r="B25" s="5"/>
      <c r="C25" s="7"/>
    </row>
    <row r="26" spans="1:3" x14ac:dyDescent="0.25">
      <c r="A26" s="5"/>
      <c r="B26" s="17" t="s">
        <v>65</v>
      </c>
      <c r="C26" s="7"/>
    </row>
    <row r="27" spans="1:3" x14ac:dyDescent="0.25">
      <c r="A27" s="18" t="s">
        <v>1</v>
      </c>
      <c r="B27" s="16" t="s">
        <v>66</v>
      </c>
      <c r="C27" s="9">
        <f>SUM(C28:C31)</f>
        <v>2910102</v>
      </c>
    </row>
    <row r="28" spans="1:3" ht="30" x14ac:dyDescent="0.25">
      <c r="A28" s="5" t="s">
        <v>1</v>
      </c>
      <c r="B28" s="19" t="s">
        <v>67</v>
      </c>
      <c r="C28" s="7">
        <v>2792765</v>
      </c>
    </row>
    <row r="29" spans="1:3" ht="30" x14ac:dyDescent="0.25">
      <c r="A29" s="5" t="s">
        <v>68</v>
      </c>
      <c r="B29" s="20" t="s">
        <v>69</v>
      </c>
      <c r="C29" s="7">
        <v>0</v>
      </c>
    </row>
    <row r="30" spans="1:3" ht="30" x14ac:dyDescent="0.25">
      <c r="A30" s="5" t="s">
        <v>26</v>
      </c>
      <c r="B30" s="10" t="s">
        <v>70</v>
      </c>
      <c r="C30" s="7">
        <v>58292</v>
      </c>
    </row>
    <row r="31" spans="1:3" ht="30" x14ac:dyDescent="0.25">
      <c r="A31" s="5" t="s">
        <v>28</v>
      </c>
      <c r="B31" s="10" t="s">
        <v>71</v>
      </c>
      <c r="C31" s="7">
        <v>59045</v>
      </c>
    </row>
    <row r="32" spans="1:3" x14ac:dyDescent="0.25">
      <c r="A32" s="18" t="s">
        <v>72</v>
      </c>
      <c r="B32" s="16" t="s">
        <v>73</v>
      </c>
      <c r="C32" s="9">
        <f>SUM(C33:C35)</f>
        <v>1929</v>
      </c>
    </row>
    <row r="33" spans="1:3" x14ac:dyDescent="0.25">
      <c r="A33" s="5" t="s">
        <v>22</v>
      </c>
      <c r="B33" s="5" t="s">
        <v>74</v>
      </c>
      <c r="C33" s="7">
        <v>1000</v>
      </c>
    </row>
    <row r="34" spans="1:3" ht="30" x14ac:dyDescent="0.25">
      <c r="A34" s="5" t="s">
        <v>32</v>
      </c>
      <c r="B34" s="10" t="s">
        <v>75</v>
      </c>
      <c r="C34" s="7">
        <v>218</v>
      </c>
    </row>
    <row r="35" spans="1:3" ht="31.5" x14ac:dyDescent="0.25">
      <c r="A35" s="5" t="s">
        <v>16</v>
      </c>
      <c r="B35" s="21" t="s">
        <v>76</v>
      </c>
      <c r="C35" s="7">
        <v>711</v>
      </c>
    </row>
    <row r="36" spans="1:3" x14ac:dyDescent="0.25">
      <c r="A36" s="18" t="s">
        <v>77</v>
      </c>
      <c r="B36" s="16" t="s">
        <v>78</v>
      </c>
      <c r="C36" s="9">
        <f>SUM(C37:C39)</f>
        <v>126764</v>
      </c>
    </row>
    <row r="37" spans="1:3" ht="30" x14ac:dyDescent="0.25">
      <c r="A37" s="5" t="s">
        <v>24</v>
      </c>
      <c r="B37" s="10" t="s">
        <v>79</v>
      </c>
      <c r="C37" s="7">
        <v>121260</v>
      </c>
    </row>
    <row r="38" spans="1:3" ht="30" x14ac:dyDescent="0.25">
      <c r="A38" s="5" t="s">
        <v>21</v>
      </c>
      <c r="B38" s="10" t="s">
        <v>80</v>
      </c>
      <c r="C38" s="7">
        <v>3070</v>
      </c>
    </row>
    <row r="39" spans="1:3" ht="15.75" x14ac:dyDescent="0.25">
      <c r="A39" s="22" t="s">
        <v>14</v>
      </c>
      <c r="B39" s="23" t="s">
        <v>81</v>
      </c>
      <c r="C39" s="7">
        <v>2434</v>
      </c>
    </row>
    <row r="40" spans="1:3" x14ac:dyDescent="0.25">
      <c r="A40" s="18" t="s">
        <v>82</v>
      </c>
      <c r="B40" s="16" t="s">
        <v>83</v>
      </c>
      <c r="C40" s="9">
        <f>SUM(C41:C44)</f>
        <v>1115</v>
      </c>
    </row>
    <row r="41" spans="1:3" x14ac:dyDescent="0.25">
      <c r="A41" s="5" t="s">
        <v>84</v>
      </c>
      <c r="B41" s="5" t="s">
        <v>85</v>
      </c>
      <c r="C41" s="7">
        <v>0</v>
      </c>
    </row>
    <row r="42" spans="1:3" x14ac:dyDescent="0.25">
      <c r="A42" s="5" t="s">
        <v>86</v>
      </c>
      <c r="B42" s="5" t="s">
        <v>87</v>
      </c>
      <c r="C42" s="7">
        <v>0</v>
      </c>
    </row>
    <row r="43" spans="1:3" ht="30" x14ac:dyDescent="0.25">
      <c r="A43" s="5" t="s">
        <v>88</v>
      </c>
      <c r="B43" s="10" t="s">
        <v>89</v>
      </c>
      <c r="C43" s="7">
        <v>0</v>
      </c>
    </row>
    <row r="44" spans="1:3" x14ac:dyDescent="0.25">
      <c r="A44" s="5" t="s">
        <v>20</v>
      </c>
      <c r="B44" s="10" t="s">
        <v>19</v>
      </c>
      <c r="C44" s="7">
        <v>1115</v>
      </c>
    </row>
    <row r="45" spans="1:3" x14ac:dyDescent="0.25">
      <c r="A45" s="18" t="s">
        <v>90</v>
      </c>
      <c r="B45" s="24" t="s">
        <v>91</v>
      </c>
      <c r="C45" s="9">
        <f>SUM(C46:C48)</f>
        <v>4082100</v>
      </c>
    </row>
    <row r="46" spans="1:3" x14ac:dyDescent="0.25">
      <c r="A46" s="5" t="s">
        <v>18</v>
      </c>
      <c r="B46" s="5" t="s">
        <v>92</v>
      </c>
      <c r="C46" s="7">
        <v>114444</v>
      </c>
    </row>
    <row r="47" spans="1:3" x14ac:dyDescent="0.25">
      <c r="A47" s="5" t="s">
        <v>17</v>
      </c>
      <c r="B47" s="5" t="s">
        <v>93</v>
      </c>
      <c r="C47" s="7">
        <v>404010</v>
      </c>
    </row>
    <row r="48" spans="1:3" ht="30" x14ac:dyDescent="0.25">
      <c r="A48" s="5" t="s">
        <v>2</v>
      </c>
      <c r="B48" s="10" t="s">
        <v>94</v>
      </c>
      <c r="C48" s="7">
        <v>3563646</v>
      </c>
    </row>
    <row r="49" spans="1:3" x14ac:dyDescent="0.25">
      <c r="A49" s="18" t="s">
        <v>95</v>
      </c>
      <c r="B49" s="6" t="s">
        <v>96</v>
      </c>
      <c r="C49" s="9">
        <f>C50</f>
        <v>148672</v>
      </c>
    </row>
    <row r="50" spans="1:3" ht="30" x14ac:dyDescent="0.25">
      <c r="A50" s="5" t="s">
        <v>3</v>
      </c>
      <c r="B50" s="20" t="s">
        <v>97</v>
      </c>
      <c r="C50" s="25">
        <v>148672</v>
      </c>
    </row>
    <row r="51" spans="1:3" x14ac:dyDescent="0.25">
      <c r="A51" s="18" t="s">
        <v>98</v>
      </c>
      <c r="B51" s="6" t="s">
        <v>99</v>
      </c>
      <c r="C51" s="9">
        <f>SUM(C52:C55)</f>
        <v>2912449</v>
      </c>
    </row>
    <row r="52" spans="1:3" x14ac:dyDescent="0.25">
      <c r="A52" s="5" t="s">
        <v>4</v>
      </c>
      <c r="B52" s="5" t="s">
        <v>100</v>
      </c>
      <c r="C52" s="7">
        <v>1079678</v>
      </c>
    </row>
    <row r="53" spans="1:3" x14ac:dyDescent="0.25">
      <c r="A53" s="5" t="s">
        <v>5</v>
      </c>
      <c r="B53" s="5" t="s">
        <v>101</v>
      </c>
      <c r="C53" s="7">
        <v>1766663</v>
      </c>
    </row>
    <row r="54" spans="1:3" ht="30" x14ac:dyDescent="0.25">
      <c r="A54" s="5" t="s">
        <v>25</v>
      </c>
      <c r="B54" s="10" t="s">
        <v>102</v>
      </c>
      <c r="C54" s="7">
        <v>42357</v>
      </c>
    </row>
    <row r="55" spans="1:3" ht="31.5" x14ac:dyDescent="0.25">
      <c r="A55" s="5" t="s">
        <v>11</v>
      </c>
      <c r="B55" s="21" t="s">
        <v>103</v>
      </c>
      <c r="C55" s="7">
        <v>23751</v>
      </c>
    </row>
    <row r="56" spans="1:3" x14ac:dyDescent="0.25">
      <c r="A56" s="18" t="s">
        <v>30</v>
      </c>
      <c r="B56" s="16" t="s">
        <v>104</v>
      </c>
      <c r="C56" s="9">
        <f>SUM(C57:C61)</f>
        <v>10152991</v>
      </c>
    </row>
    <row r="57" spans="1:3" x14ac:dyDescent="0.25">
      <c r="A57" s="5" t="s">
        <v>6</v>
      </c>
      <c r="B57" s="5" t="s">
        <v>105</v>
      </c>
      <c r="C57" s="7">
        <v>3322115</v>
      </c>
    </row>
    <row r="58" spans="1:3" ht="49.5" customHeight="1" x14ac:dyDescent="0.25">
      <c r="A58" s="5" t="s">
        <v>7</v>
      </c>
      <c r="B58" s="5" t="s">
        <v>106</v>
      </c>
      <c r="C58" s="7">
        <v>4480376</v>
      </c>
    </row>
    <row r="59" spans="1:3" x14ac:dyDescent="0.25">
      <c r="A59" s="5" t="s">
        <v>12</v>
      </c>
      <c r="B59" s="5" t="s">
        <v>107</v>
      </c>
      <c r="C59" s="7">
        <v>1254772</v>
      </c>
    </row>
    <row r="60" spans="1:3" x14ac:dyDescent="0.25">
      <c r="A60" s="5" t="s">
        <v>8</v>
      </c>
      <c r="B60" s="5" t="s">
        <v>108</v>
      </c>
      <c r="C60" s="7">
        <v>511364</v>
      </c>
    </row>
    <row r="61" spans="1:3" x14ac:dyDescent="0.25">
      <c r="A61" s="5" t="s">
        <v>23</v>
      </c>
      <c r="B61" s="5" t="s">
        <v>109</v>
      </c>
      <c r="C61" s="7">
        <v>584364</v>
      </c>
    </row>
    <row r="62" spans="1:3" x14ac:dyDescent="0.25">
      <c r="A62" s="18" t="s">
        <v>31</v>
      </c>
      <c r="B62" s="16" t="s">
        <v>110</v>
      </c>
      <c r="C62" s="9">
        <f>SUM(C63:C66)</f>
        <v>2813380</v>
      </c>
    </row>
    <row r="63" spans="1:3" x14ac:dyDescent="0.25">
      <c r="A63" s="5" t="s">
        <v>15</v>
      </c>
      <c r="B63" s="1" t="s">
        <v>111</v>
      </c>
      <c r="C63" s="7">
        <v>980669</v>
      </c>
    </row>
    <row r="64" spans="1:3" x14ac:dyDescent="0.25">
      <c r="A64" s="5" t="s">
        <v>10</v>
      </c>
      <c r="B64" s="5" t="s">
        <v>112</v>
      </c>
      <c r="C64" s="7">
        <v>190460</v>
      </c>
    </row>
    <row r="65" spans="1:3" ht="30" x14ac:dyDescent="0.25">
      <c r="A65" s="5" t="s">
        <v>13</v>
      </c>
      <c r="B65" s="10" t="s">
        <v>113</v>
      </c>
      <c r="C65" s="7">
        <v>858335</v>
      </c>
    </row>
    <row r="66" spans="1:3" x14ac:dyDescent="0.25">
      <c r="A66" s="5" t="s">
        <v>9</v>
      </c>
      <c r="B66" s="5" t="s">
        <v>114</v>
      </c>
      <c r="C66" s="7">
        <v>783916</v>
      </c>
    </row>
    <row r="67" spans="1:3" x14ac:dyDescent="0.25">
      <c r="A67" s="5"/>
      <c r="B67" s="16" t="s">
        <v>27</v>
      </c>
      <c r="C67" s="9">
        <f>C68</f>
        <v>1119715</v>
      </c>
    </row>
    <row r="68" spans="1:3" x14ac:dyDescent="0.25">
      <c r="A68" s="5"/>
      <c r="B68" s="5" t="s">
        <v>115</v>
      </c>
      <c r="C68" s="7">
        <v>1119715</v>
      </c>
    </row>
    <row r="69" spans="1:3" x14ac:dyDescent="0.25">
      <c r="A69" s="5"/>
      <c r="B69" s="16" t="s">
        <v>116</v>
      </c>
      <c r="C69" s="9">
        <f>C27+C32+C36+C40+C45+C49+C51+C56+C62+C67</f>
        <v>24269217</v>
      </c>
    </row>
    <row r="70" spans="1:3" x14ac:dyDescent="0.25">
      <c r="A70" s="5"/>
      <c r="B70" s="16" t="s">
        <v>117</v>
      </c>
      <c r="C70" s="26">
        <f>C8-C69</f>
        <v>3476115</v>
      </c>
    </row>
  </sheetData>
  <mergeCells count="3">
    <mergeCell ref="A4:C4"/>
    <mergeCell ref="A2:C2"/>
    <mergeCell ref="B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Kopsavilkums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Elvijs</cp:lastModifiedBy>
  <cp:lastPrinted>2019-11-06T09:51:50Z</cp:lastPrinted>
  <dcterms:created xsi:type="dcterms:W3CDTF">2018-09-17T07:03:47Z</dcterms:created>
  <dcterms:modified xsi:type="dcterms:W3CDTF">2019-11-06T09:54:16Z</dcterms:modified>
</cp:coreProperties>
</file>