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21585" windowHeight="7815" tabRatio="596" activeTab="2"/>
  </bookViews>
  <sheets>
    <sheet name="MD visp.izgl." sheetId="1" r:id="rId1"/>
    <sheet name=" MD  visp.izgl.kvalit" sheetId="2" r:id="rId2"/>
    <sheet name="MD internātpamatsk." sheetId="3" r:id="rId3"/>
  </sheets>
  <definedNames/>
  <calcPr fullCalcOnLoad="1"/>
</workbook>
</file>

<file path=xl/sharedStrings.xml><?xml version="1.0" encoding="utf-8"?>
<sst xmlns="http://schemas.openxmlformats.org/spreadsheetml/2006/main" count="157" uniqueCount="89">
  <si>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</si>
  <si>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</si>
  <si>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</si>
  <si>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</si>
  <si>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</si>
  <si>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</si>
  <si>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</si>
  <si>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</si>
  <si>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</si>
  <si>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</si>
  <si>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</si>
  <si>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</si>
  <si>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</si>
  <si>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</si>
  <si>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</si>
  <si>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</si>
  <si>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</si>
  <si>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</si>
  <si>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</si>
  <si>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</si>
  <si>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</si>
  <si>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</si>
  <si>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</si>
  <si>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</si>
  <si>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</si>
  <si>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</si>
  <si>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</si>
  <si>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</si>
  <si>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</si>
  <si>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</si>
  <si>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</si>
  <si>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</si>
  <si>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</si>
  <si>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</si>
  <si>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</si>
  <si>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</si>
  <si>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</si>
  <si>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</si>
  <si>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</si>
  <si>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</si>
  <si>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</si>
  <si>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</si>
  <si>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</si>
  <si>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</si>
  <si>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</si>
  <si>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</si>
  <si>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</si>
  <si>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</si>
  <si>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</si>
  <si>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</si>
  <si>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N.p.k.</t>
  </si>
  <si>
    <t>Andreja Eglīša Ļaudonas vidusskola</t>
  </si>
  <si>
    <t>Mērķdotācijas sadalījums  Madonas novada pašvaldības pamata un vispārējās</t>
  </si>
  <si>
    <t>3.kvalitātes pakāpe</t>
  </si>
  <si>
    <t>4.kvalitātes pakāpe</t>
  </si>
  <si>
    <t>3. kvalitātes pakāpe (likmes)</t>
  </si>
  <si>
    <t>4. kvalitātes pakāpe (likmes)</t>
  </si>
  <si>
    <t>5. kvalitātes pakāpe (likmes)</t>
  </si>
  <si>
    <t>Madonas pilsētas 2.vidusskola</t>
  </si>
  <si>
    <t>Kopā</t>
  </si>
  <si>
    <t xml:space="preserve">Mērķdotācija izglītības pasākumiem </t>
  </si>
  <si>
    <t xml:space="preserve">Sociālā apdrošināšana  EUR </t>
  </si>
  <si>
    <t>Mēnesī tarifikācijai EUR</t>
  </si>
  <si>
    <t xml:space="preserve">Darba samaksa EUR 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</si>
  <si>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</si>
  <si>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</si>
  <si>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</si>
  <si>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</si>
  <si>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</si>
  <si>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</si>
  <si>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t>Tarifikācijai mēnesī EUR</t>
  </si>
  <si>
    <t>Piemaksa par kvalitātes pakāpi pedagogiem</t>
  </si>
  <si>
    <t>vidējās izglītības iestāžu  pedagogu darba samaksai  un valsts sociālās</t>
  </si>
  <si>
    <t xml:space="preserve">Nosacīto skolēnu skaits </t>
  </si>
  <si>
    <t>.</t>
  </si>
  <si>
    <t>Skolēnu skaits uz 01.09.2015.</t>
  </si>
  <si>
    <t>Skolēnu skaits 79</t>
  </si>
  <si>
    <t xml:space="preserve">Darba samaksa EUR  </t>
  </si>
  <si>
    <t>Pavisam internātpamatskolai</t>
  </si>
  <si>
    <t>sociālās apdrošināšanas obligātajām iemaksām 2016.gada astoņiem mēnešiem</t>
  </si>
  <si>
    <t>Kopā       8.mēnešiem      2016.g                 EUR</t>
  </si>
  <si>
    <t xml:space="preserve"> apdrošināšanas obligātajām iemaksām 2016.gada astoņiem  mēnešiem</t>
  </si>
  <si>
    <t>Dzelzavas speciālai internātpamatskolai 2016.gada 8. mēnešiem</t>
  </si>
  <si>
    <t>x</t>
  </si>
  <si>
    <t xml:space="preserve">5.kvalitātes pakāpe  </t>
  </si>
  <si>
    <t>Pielikums</t>
  </si>
  <si>
    <t>Madonas novada pašvaldības domes</t>
  </si>
  <si>
    <t>29.12.2015. lēmumam Nr.814 (protokols Nr.27., 7.p.)</t>
  </si>
  <si>
    <t xml:space="preserve">vidējās izglītības iestāžu   pedagogu piemaksai par kvalitāti  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</si>
</sst>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6" fillId="3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1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1" fontId="26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6" fillId="0" borderId="16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3" fillId="0" borderId="10" xfId="0" applyFont="1" applyBorder="1" applyAlignment="1">
      <alignment/>
    </xf>
    <xf numFmtId="16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7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2" fontId="26" fillId="33" borderId="10" xfId="0" applyNumberFormat="1" applyFont="1" applyFill="1" applyBorder="1" applyAlignment="1">
      <alignment/>
    </xf>
    <xf numFmtId="1" fontId="27" fillId="0" borderId="13" xfId="0" applyNumberFormat="1" applyFont="1" applyBorder="1" applyAlignment="1">
      <alignment/>
    </xf>
    <xf numFmtId="1" fontId="26" fillId="33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173" fontId="27" fillId="32" borderId="10" xfId="0" applyNumberFormat="1" applyFont="1" applyFill="1" applyBorder="1" applyAlignment="1">
      <alignment/>
    </xf>
    <xf numFmtId="1" fontId="27" fillId="32" borderId="10" xfId="0" applyNumberFormat="1" applyFont="1" applyFill="1" applyBorder="1" applyAlignment="1">
      <alignment/>
    </xf>
    <xf numFmtId="2" fontId="27" fillId="32" borderId="10" xfId="0" applyNumberFormat="1" applyFont="1" applyFill="1" applyBorder="1" applyAlignment="1">
      <alignment/>
    </xf>
    <xf numFmtId="1" fontId="23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9" fillId="32" borderId="0" xfId="0" applyFont="1" applyFill="1" applyAlignment="1">
      <alignment/>
    </xf>
    <xf numFmtId="0" fontId="28" fillId="32" borderId="0" xfId="0" applyFont="1" applyFill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0.8515625" style="0" customWidth="1"/>
    <col min="10" max="10" width="9.57421875" style="0" bestFit="1" customWidth="1"/>
  </cols>
  <sheetData>
    <row r="1" spans="1:9" ht="15">
      <c r="A1" s="12"/>
      <c r="B1" s="12"/>
      <c r="C1" s="12"/>
      <c r="D1" s="12"/>
      <c r="E1" s="12"/>
      <c r="F1" s="12"/>
      <c r="G1" s="12" t="s">
        <v>85</v>
      </c>
      <c r="H1" s="12"/>
      <c r="I1" s="12"/>
    </row>
    <row r="2" spans="1:9" ht="15">
      <c r="A2" s="12"/>
      <c r="B2" s="12"/>
      <c r="C2" s="12"/>
      <c r="D2" s="12"/>
      <c r="E2" s="12"/>
      <c r="F2" s="12" t="s">
        <v>86</v>
      </c>
      <c r="G2" s="12"/>
      <c r="H2" s="12"/>
      <c r="I2" s="12"/>
    </row>
    <row r="3" spans="1:9" ht="15">
      <c r="A3" s="12"/>
      <c r="B3" s="12"/>
      <c r="C3" s="12"/>
      <c r="D3" s="12"/>
      <c r="E3" s="12"/>
      <c r="F3" s="12" t="s">
        <v>87</v>
      </c>
      <c r="G3" s="12"/>
      <c r="H3" s="12"/>
      <c r="I3" s="12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14.25" customHeight="1">
      <c r="A5" s="28"/>
      <c r="B5" s="29" t="s">
        <v>52</v>
      </c>
      <c r="C5" s="29"/>
      <c r="D5" s="29"/>
      <c r="E5" s="28"/>
      <c r="F5" s="28"/>
      <c r="G5" s="28"/>
      <c r="H5" s="28"/>
      <c r="I5" s="12"/>
    </row>
    <row r="6" spans="1:9" ht="14.25" customHeight="1">
      <c r="A6" s="28"/>
      <c r="B6" s="29" t="s">
        <v>72</v>
      </c>
      <c r="C6" s="29"/>
      <c r="D6" s="29"/>
      <c r="E6" s="28"/>
      <c r="F6" s="28"/>
      <c r="G6" s="28"/>
      <c r="H6" s="28"/>
      <c r="I6" s="12"/>
    </row>
    <row r="7" spans="1:9" ht="15">
      <c r="A7" s="28"/>
      <c r="B7" s="29" t="s">
        <v>81</v>
      </c>
      <c r="C7" s="29"/>
      <c r="D7" s="29"/>
      <c r="E7" s="28"/>
      <c r="F7" s="28"/>
      <c r="G7" s="28"/>
      <c r="H7" s="28"/>
      <c r="I7" s="12"/>
    </row>
    <row r="8" spans="1:9" ht="15">
      <c r="A8" s="28"/>
      <c r="B8" s="28"/>
      <c r="C8" s="28"/>
      <c r="D8" s="28"/>
      <c r="E8" s="28"/>
      <c r="F8" s="28"/>
      <c r="G8" s="28"/>
      <c r="H8" s="28"/>
      <c r="I8" s="12"/>
    </row>
    <row r="9" spans="1:9" ht="82.5" customHeight="1">
      <c r="A9" s="14" t="s">
        <v>21</v>
      </c>
      <c r="B9" s="15" t="s">
        <v>20</v>
      </c>
      <c r="C9" s="15" t="s">
        <v>75</v>
      </c>
      <c r="D9" s="15" t="s">
        <v>73</v>
      </c>
      <c r="E9" s="15" t="s">
        <v>63</v>
      </c>
      <c r="F9" s="15" t="s">
        <v>61</v>
      </c>
      <c r="G9" s="16" t="s">
        <v>80</v>
      </c>
      <c r="H9" s="14" t="s">
        <v>62</v>
      </c>
      <c r="I9" s="12"/>
    </row>
    <row r="10" spans="1:9" ht="13.5" customHeight="1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9">
        <v>7</v>
      </c>
      <c r="H10" s="17">
        <v>8</v>
      </c>
      <c r="I10" s="12"/>
    </row>
    <row r="11" spans="1:9" ht="15">
      <c r="A11" s="20"/>
      <c r="B11" s="21" t="s">
        <v>22</v>
      </c>
      <c r="C11" s="21"/>
      <c r="D11" s="21"/>
      <c r="E11" s="20"/>
      <c r="F11" s="20"/>
      <c r="G11" s="20"/>
      <c r="H11" s="20"/>
      <c r="I11" s="12"/>
    </row>
    <row r="12" spans="1:10" ht="15">
      <c r="A12" s="22" t="s">
        <v>14</v>
      </c>
      <c r="B12" s="20" t="s">
        <v>0</v>
      </c>
      <c r="C12" s="20">
        <v>248</v>
      </c>
      <c r="D12" s="23">
        <v>313</v>
      </c>
      <c r="E12" s="20">
        <v>208880</v>
      </c>
      <c r="F12" s="23">
        <f>G12-E12</f>
        <v>49275</v>
      </c>
      <c r="G12" s="21">
        <v>258155</v>
      </c>
      <c r="H12" s="24">
        <f>G12/8/1.2359</f>
        <v>26110.021037300754</v>
      </c>
      <c r="I12" s="12"/>
      <c r="J12" s="6"/>
    </row>
    <row r="13" spans="1:10" ht="15">
      <c r="A13" s="22" t="s">
        <v>15</v>
      </c>
      <c r="B13" s="20" t="s">
        <v>1</v>
      </c>
      <c r="C13" s="20">
        <v>698</v>
      </c>
      <c r="D13" s="23">
        <v>669</v>
      </c>
      <c r="E13" s="20">
        <v>437717</v>
      </c>
      <c r="F13" s="23">
        <f aca="true" t="shared" si="0" ref="F13:F42">G13-E13</f>
        <v>103258</v>
      </c>
      <c r="G13" s="21">
        <v>540975</v>
      </c>
      <c r="H13" s="24">
        <f aca="true" t="shared" si="1" ref="H13:H44">G13/8/1.2359</f>
        <v>54714.68160854438</v>
      </c>
      <c r="I13" s="12"/>
      <c r="J13" s="6"/>
    </row>
    <row r="14" spans="1:10" ht="15">
      <c r="A14" s="22" t="s">
        <v>16</v>
      </c>
      <c r="B14" s="20" t="s">
        <v>24</v>
      </c>
      <c r="C14" s="20">
        <v>363</v>
      </c>
      <c r="D14" s="23">
        <v>356</v>
      </c>
      <c r="E14" s="20">
        <v>230205</v>
      </c>
      <c r="F14" s="23">
        <f t="shared" si="0"/>
        <v>54305</v>
      </c>
      <c r="G14" s="21">
        <v>284510</v>
      </c>
      <c r="H14" s="24">
        <f t="shared" si="1"/>
        <v>28775.588639857593</v>
      </c>
      <c r="I14" s="12"/>
      <c r="J14" s="6"/>
    </row>
    <row r="15" spans="1:10" ht="30">
      <c r="A15" s="22" t="s">
        <v>17</v>
      </c>
      <c r="B15" s="14" t="s">
        <v>23</v>
      </c>
      <c r="C15" s="14">
        <v>96</v>
      </c>
      <c r="D15" s="23">
        <v>91</v>
      </c>
      <c r="E15" s="20">
        <v>45143</v>
      </c>
      <c r="F15" s="23">
        <f t="shared" si="0"/>
        <v>10649</v>
      </c>
      <c r="G15" s="21">
        <v>55792</v>
      </c>
      <c r="H15" s="24">
        <f t="shared" si="1"/>
        <v>5642.851363378914</v>
      </c>
      <c r="I15" s="12"/>
      <c r="J15" s="6"/>
    </row>
    <row r="16" spans="1:10" ht="15">
      <c r="A16" s="22"/>
      <c r="B16" s="14"/>
      <c r="C16" s="14"/>
      <c r="D16" s="23"/>
      <c r="E16" s="20"/>
      <c r="F16" s="23"/>
      <c r="G16" s="21"/>
      <c r="H16" s="24"/>
      <c r="I16" s="12"/>
      <c r="J16" s="6"/>
    </row>
    <row r="17" spans="1:10" ht="15">
      <c r="A17" s="22"/>
      <c r="B17" s="21" t="s">
        <v>25</v>
      </c>
      <c r="C17" s="20"/>
      <c r="D17" s="23"/>
      <c r="E17" s="20"/>
      <c r="F17" s="23"/>
      <c r="G17" s="21"/>
      <c r="H17" s="24"/>
      <c r="I17" s="12"/>
      <c r="J17" s="6"/>
    </row>
    <row r="18" spans="1:10" ht="15">
      <c r="A18" s="22" t="s">
        <v>18</v>
      </c>
      <c r="B18" s="20" t="s">
        <v>51</v>
      </c>
      <c r="C18" s="20">
        <v>177</v>
      </c>
      <c r="D18" s="23">
        <v>172</v>
      </c>
      <c r="E18" s="20">
        <v>113197</v>
      </c>
      <c r="F18" s="23">
        <f t="shared" si="0"/>
        <v>26703</v>
      </c>
      <c r="G18" s="21">
        <v>139900</v>
      </c>
      <c r="H18" s="24">
        <f t="shared" si="1"/>
        <v>14149.607573428271</v>
      </c>
      <c r="I18" s="12"/>
      <c r="J18" s="6"/>
    </row>
    <row r="19" spans="1:10" ht="15">
      <c r="A19" s="22"/>
      <c r="B19" s="21" t="s">
        <v>27</v>
      </c>
      <c r="C19" s="20"/>
      <c r="D19" s="23"/>
      <c r="E19" s="20"/>
      <c r="F19" s="23"/>
      <c r="G19" s="21"/>
      <c r="H19" s="24"/>
      <c r="I19" s="12"/>
      <c r="J19" s="6"/>
    </row>
    <row r="20" spans="1:10" ht="15">
      <c r="A20" s="22" t="s">
        <v>38</v>
      </c>
      <c r="B20" s="20" t="s">
        <v>2</v>
      </c>
      <c r="C20" s="20">
        <v>85</v>
      </c>
      <c r="D20" s="23">
        <v>87</v>
      </c>
      <c r="E20" s="20">
        <v>59937</v>
      </c>
      <c r="F20" s="23">
        <f t="shared" si="0"/>
        <v>14139</v>
      </c>
      <c r="G20" s="21">
        <v>74076</v>
      </c>
      <c r="H20" s="24">
        <f t="shared" si="1"/>
        <v>7492.111012217817</v>
      </c>
      <c r="I20" s="12"/>
      <c r="J20" s="6"/>
    </row>
    <row r="21" spans="1:10" ht="15">
      <c r="A21" s="22"/>
      <c r="B21" s="21" t="s">
        <v>28</v>
      </c>
      <c r="C21" s="20"/>
      <c r="D21" s="23"/>
      <c r="E21" s="20"/>
      <c r="F21" s="23"/>
      <c r="G21" s="21"/>
      <c r="H21" s="24"/>
      <c r="I21" s="12"/>
      <c r="J21" s="6"/>
    </row>
    <row r="22" spans="1:10" ht="15">
      <c r="A22" s="22" t="s">
        <v>39</v>
      </c>
      <c r="B22" s="20" t="s">
        <v>3</v>
      </c>
      <c r="C22" s="20">
        <v>95</v>
      </c>
      <c r="D22" s="23">
        <v>96</v>
      </c>
      <c r="E22" s="20">
        <v>66945</v>
      </c>
      <c r="F22" s="23">
        <f t="shared" si="0"/>
        <v>15792</v>
      </c>
      <c r="G22" s="21">
        <v>82737</v>
      </c>
      <c r="H22" s="24">
        <f t="shared" si="1"/>
        <v>8368.09207864714</v>
      </c>
      <c r="I22" s="12"/>
      <c r="J22" s="6"/>
    </row>
    <row r="23" spans="1:10" ht="15">
      <c r="A23" s="22"/>
      <c r="B23" s="21" t="s">
        <v>29</v>
      </c>
      <c r="C23" s="20"/>
      <c r="D23" s="23"/>
      <c r="E23" s="20"/>
      <c r="F23" s="23"/>
      <c r="G23" s="21"/>
      <c r="H23" s="24"/>
      <c r="I23" s="12"/>
      <c r="J23" s="6"/>
    </row>
    <row r="24" spans="1:10" ht="15">
      <c r="A24" s="22" t="s">
        <v>40</v>
      </c>
      <c r="B24" s="20" t="s">
        <v>4</v>
      </c>
      <c r="C24" s="20">
        <v>51</v>
      </c>
      <c r="D24" s="23">
        <v>51</v>
      </c>
      <c r="E24" s="20">
        <v>35689</v>
      </c>
      <c r="F24" s="23">
        <f t="shared" si="0"/>
        <v>8419</v>
      </c>
      <c r="G24" s="21">
        <v>44108</v>
      </c>
      <c r="H24" s="24">
        <f t="shared" si="1"/>
        <v>4461.121449955498</v>
      </c>
      <c r="I24" s="12"/>
      <c r="J24" s="6"/>
    </row>
    <row r="25" spans="1:10" ht="15">
      <c r="A25" s="22"/>
      <c r="B25" s="21" t="s">
        <v>30</v>
      </c>
      <c r="C25" s="20"/>
      <c r="D25" s="23"/>
      <c r="E25" s="20"/>
      <c r="F25" s="23"/>
      <c r="G25" s="21"/>
      <c r="H25" s="24"/>
      <c r="I25" s="12"/>
      <c r="J25" s="6"/>
    </row>
    <row r="26" spans="1:10" ht="15">
      <c r="A26" s="22" t="s">
        <v>41</v>
      </c>
      <c r="B26" s="20" t="s">
        <v>5</v>
      </c>
      <c r="C26" s="20">
        <v>87</v>
      </c>
      <c r="D26" s="23">
        <v>94</v>
      </c>
      <c r="E26" s="20">
        <v>65788</v>
      </c>
      <c r="F26" s="23">
        <f t="shared" si="0"/>
        <v>15520</v>
      </c>
      <c r="G26" s="21">
        <v>81308</v>
      </c>
      <c r="H26" s="24">
        <f t="shared" si="1"/>
        <v>8223.561776842787</v>
      </c>
      <c r="I26" s="12"/>
      <c r="J26" s="6"/>
    </row>
    <row r="27" spans="1:10" ht="15">
      <c r="A27" s="22"/>
      <c r="B27" s="21" t="s">
        <v>31</v>
      </c>
      <c r="C27" s="20"/>
      <c r="D27" s="23"/>
      <c r="E27" s="20"/>
      <c r="F27" s="23"/>
      <c r="G27" s="21"/>
      <c r="H27" s="24"/>
      <c r="I27" s="12"/>
      <c r="J27" s="6"/>
    </row>
    <row r="28" spans="1:10" ht="15">
      <c r="A28" s="22" t="s">
        <v>42</v>
      </c>
      <c r="B28" s="20" t="s">
        <v>6</v>
      </c>
      <c r="C28" s="20">
        <v>134</v>
      </c>
      <c r="D28" s="23">
        <v>132</v>
      </c>
      <c r="E28" s="20">
        <v>91977</v>
      </c>
      <c r="F28" s="23">
        <f t="shared" si="0"/>
        <v>21697</v>
      </c>
      <c r="G28" s="21">
        <v>113674</v>
      </c>
      <c r="H28" s="24">
        <f t="shared" si="1"/>
        <v>11497.087142972732</v>
      </c>
      <c r="I28" s="12"/>
      <c r="J28" s="6"/>
    </row>
    <row r="29" spans="1:10" ht="15">
      <c r="A29" s="22"/>
      <c r="B29" s="21" t="s">
        <v>26</v>
      </c>
      <c r="C29" s="20"/>
      <c r="D29" s="23"/>
      <c r="E29" s="20"/>
      <c r="F29" s="23"/>
      <c r="G29" s="21"/>
      <c r="H29" s="24"/>
      <c r="I29" s="12"/>
      <c r="J29" s="6"/>
    </row>
    <row r="30" spans="1:10" ht="15">
      <c r="A30" s="22" t="s">
        <v>43</v>
      </c>
      <c r="B30" s="20" t="s">
        <v>7</v>
      </c>
      <c r="C30" s="20">
        <v>73</v>
      </c>
      <c r="D30" s="23">
        <v>76</v>
      </c>
      <c r="E30" s="20">
        <v>52489</v>
      </c>
      <c r="F30" s="23">
        <f t="shared" si="0"/>
        <v>12382</v>
      </c>
      <c r="G30" s="21">
        <v>64871</v>
      </c>
      <c r="H30" s="24">
        <f t="shared" si="1"/>
        <v>6561.109313051218</v>
      </c>
      <c r="I30" s="12"/>
      <c r="J30" s="6"/>
    </row>
    <row r="31" spans="1:10" ht="15">
      <c r="A31" s="22"/>
      <c r="B31" s="21" t="s">
        <v>32</v>
      </c>
      <c r="C31" s="20"/>
      <c r="D31" s="23"/>
      <c r="E31" s="20"/>
      <c r="F31" s="23"/>
      <c r="G31" s="21"/>
      <c r="H31" s="24"/>
      <c r="I31" s="12"/>
      <c r="J31" s="6"/>
    </row>
    <row r="32" spans="1:10" ht="15">
      <c r="A32" s="22" t="s">
        <v>44</v>
      </c>
      <c r="B32" s="20" t="s">
        <v>8</v>
      </c>
      <c r="C32" s="20">
        <v>55</v>
      </c>
      <c r="D32" s="23">
        <v>62</v>
      </c>
      <c r="E32" s="20">
        <v>43492</v>
      </c>
      <c r="F32" s="23">
        <f t="shared" si="0"/>
        <v>10260</v>
      </c>
      <c r="G32" s="21">
        <v>53752</v>
      </c>
      <c r="H32" s="24">
        <f t="shared" si="1"/>
        <v>5436.523990614128</v>
      </c>
      <c r="I32" s="12"/>
      <c r="J32" s="6"/>
    </row>
    <row r="33" spans="1:10" ht="15">
      <c r="A33" s="22"/>
      <c r="B33" s="21" t="s">
        <v>33</v>
      </c>
      <c r="C33" s="20"/>
      <c r="D33" s="23"/>
      <c r="E33" s="20"/>
      <c r="F33" s="23"/>
      <c r="G33" s="21"/>
      <c r="H33" s="24"/>
      <c r="I33" s="12"/>
      <c r="J33" s="6"/>
    </row>
    <row r="34" spans="1:10" ht="15">
      <c r="A34" s="22" t="s">
        <v>45</v>
      </c>
      <c r="B34" s="20" t="s">
        <v>9</v>
      </c>
      <c r="C34" s="20">
        <v>78</v>
      </c>
      <c r="D34" s="23">
        <v>87</v>
      </c>
      <c r="E34" s="20">
        <v>59985</v>
      </c>
      <c r="F34" s="23">
        <f t="shared" si="0"/>
        <v>14151</v>
      </c>
      <c r="G34" s="21">
        <v>74136</v>
      </c>
      <c r="H34" s="24">
        <f t="shared" si="1"/>
        <v>7498.179464357958</v>
      </c>
      <c r="I34" s="12"/>
      <c r="J34" s="6"/>
    </row>
    <row r="35" spans="1:10" ht="15">
      <c r="A35" s="22"/>
      <c r="B35" s="21" t="s">
        <v>34</v>
      </c>
      <c r="C35" s="20"/>
      <c r="D35" s="23"/>
      <c r="E35" s="20"/>
      <c r="F35" s="23"/>
      <c r="G35" s="21"/>
      <c r="H35" s="24"/>
      <c r="I35" s="12"/>
      <c r="J35" s="6"/>
    </row>
    <row r="36" spans="1:10" ht="15">
      <c r="A36" s="22" t="s">
        <v>46</v>
      </c>
      <c r="B36" s="20" t="s">
        <v>10</v>
      </c>
      <c r="C36" s="20">
        <v>35</v>
      </c>
      <c r="D36" s="23">
        <v>35</v>
      </c>
      <c r="E36" s="20">
        <v>27448</v>
      </c>
      <c r="F36" s="23">
        <f t="shared" si="0"/>
        <v>6475</v>
      </c>
      <c r="G36" s="21">
        <v>33923</v>
      </c>
      <c r="H36" s="24">
        <f t="shared" si="1"/>
        <v>3431.0016991665993</v>
      </c>
      <c r="I36" s="12"/>
      <c r="J36" s="6"/>
    </row>
    <row r="37" spans="1:10" ht="15">
      <c r="A37" s="22"/>
      <c r="B37" s="21" t="s">
        <v>35</v>
      </c>
      <c r="C37" s="20"/>
      <c r="D37" s="23"/>
      <c r="E37" s="20"/>
      <c r="F37" s="23"/>
      <c r="G37" s="21"/>
      <c r="H37" s="24"/>
      <c r="I37" s="12"/>
      <c r="J37" s="6"/>
    </row>
    <row r="38" spans="1:10" ht="15">
      <c r="A38" s="22" t="s">
        <v>47</v>
      </c>
      <c r="B38" s="20" t="s">
        <v>11</v>
      </c>
      <c r="C38" s="20">
        <v>39</v>
      </c>
      <c r="D38" s="23">
        <v>39</v>
      </c>
      <c r="E38" s="20">
        <v>28176</v>
      </c>
      <c r="F38" s="23">
        <f t="shared" si="0"/>
        <v>6647</v>
      </c>
      <c r="G38" s="21">
        <v>34823</v>
      </c>
      <c r="H38" s="24">
        <f t="shared" si="1"/>
        <v>3522.028481268711</v>
      </c>
      <c r="I38" s="12"/>
      <c r="J38" s="6"/>
    </row>
    <row r="39" spans="1:10" ht="15">
      <c r="A39" s="22"/>
      <c r="B39" s="21" t="s">
        <v>36</v>
      </c>
      <c r="C39" s="20"/>
      <c r="D39" s="23"/>
      <c r="E39" s="20"/>
      <c r="F39" s="23"/>
      <c r="G39" s="21"/>
      <c r="H39" s="24"/>
      <c r="I39" s="12"/>
      <c r="J39" s="6"/>
    </row>
    <row r="40" spans="1:10" ht="15">
      <c r="A40" s="22" t="s">
        <v>48</v>
      </c>
      <c r="B40" s="20" t="s">
        <v>12</v>
      </c>
      <c r="C40" s="20">
        <v>97</v>
      </c>
      <c r="D40" s="23">
        <v>102</v>
      </c>
      <c r="E40" s="20">
        <v>70653</v>
      </c>
      <c r="F40" s="23">
        <f t="shared" si="0"/>
        <v>16667</v>
      </c>
      <c r="G40" s="21">
        <v>87320</v>
      </c>
      <c r="H40" s="24">
        <f t="shared" si="1"/>
        <v>8831.620681284894</v>
      </c>
      <c r="I40" s="12"/>
      <c r="J40" s="6"/>
    </row>
    <row r="41" spans="1:10" ht="15">
      <c r="A41" s="22"/>
      <c r="B41" s="21" t="s">
        <v>37</v>
      </c>
      <c r="C41" s="20"/>
      <c r="D41" s="23"/>
      <c r="E41" s="20"/>
      <c r="F41" s="23"/>
      <c r="G41" s="21"/>
      <c r="H41" s="24"/>
      <c r="I41" s="12"/>
      <c r="J41" s="6"/>
    </row>
    <row r="42" spans="1:10" ht="15">
      <c r="A42" s="22" t="s">
        <v>49</v>
      </c>
      <c r="B42" s="20" t="s">
        <v>13</v>
      </c>
      <c r="C42" s="20">
        <v>48</v>
      </c>
      <c r="D42" s="23">
        <v>51</v>
      </c>
      <c r="E42" s="20">
        <v>36097</v>
      </c>
      <c r="F42" s="23">
        <f t="shared" si="0"/>
        <v>8515</v>
      </c>
      <c r="G42" s="21">
        <v>44612</v>
      </c>
      <c r="H42" s="24">
        <f t="shared" si="1"/>
        <v>4512.09644793268</v>
      </c>
      <c r="I42" s="12"/>
      <c r="J42" s="6"/>
    </row>
    <row r="43" spans="1:10" ht="15">
      <c r="A43" s="22"/>
      <c r="B43" s="20"/>
      <c r="C43" s="20"/>
      <c r="D43" s="23"/>
      <c r="E43" s="20"/>
      <c r="F43" s="23"/>
      <c r="G43" s="21"/>
      <c r="H43" s="24"/>
      <c r="I43" s="12"/>
      <c r="J43" s="6"/>
    </row>
    <row r="44" spans="1:10" s="1" customFormat="1" ht="15">
      <c r="A44" s="21"/>
      <c r="B44" s="21" t="s">
        <v>19</v>
      </c>
      <c r="C44" s="25">
        <f>SUM(C12:C42)</f>
        <v>2459</v>
      </c>
      <c r="D44" s="25">
        <f>SUM(D12:D42)</f>
        <v>2513</v>
      </c>
      <c r="E44" s="25">
        <f>SUM(E12:E42)</f>
        <v>1673818</v>
      </c>
      <c r="F44" s="25">
        <f>SUM(F12:F42)</f>
        <v>394854</v>
      </c>
      <c r="G44" s="25">
        <f>SUM(G12:G42)</f>
        <v>2068672</v>
      </c>
      <c r="H44" s="24">
        <f t="shared" si="1"/>
        <v>209227.2837608221</v>
      </c>
      <c r="I44" s="13"/>
      <c r="J44"/>
    </row>
    <row r="45" spans="1:9" ht="1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">
      <c r="A46" s="12" t="s">
        <v>74</v>
      </c>
      <c r="B46" s="12"/>
      <c r="C46" s="12"/>
      <c r="D46" s="12"/>
      <c r="E46" s="12"/>
      <c r="F46" s="12"/>
      <c r="G46" s="12"/>
      <c r="H46" s="12"/>
      <c r="I46" s="12"/>
    </row>
    <row r="47" spans="1:9" ht="15">
      <c r="A47" s="12"/>
      <c r="B47" s="26"/>
      <c r="C47" s="26"/>
      <c r="D47" s="26"/>
      <c r="E47" s="26"/>
      <c r="F47" s="26"/>
      <c r="G47" s="27"/>
      <c r="H47" s="12"/>
      <c r="I47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6" customWidth="1"/>
    <col min="6" max="6" width="10.421875" style="0" customWidth="1"/>
    <col min="7" max="7" width="12.140625" style="0" customWidth="1"/>
    <col min="8" max="11" width="9.140625" style="0" customWidth="1"/>
    <col min="12" max="12" width="11.140625" style="0" customWidth="1"/>
    <col min="13" max="17" width="9.140625" style="0" customWidth="1"/>
  </cols>
  <sheetData>
    <row r="1" spans="1:17" ht="15">
      <c r="A1" s="12"/>
      <c r="B1" s="12"/>
      <c r="C1" s="12"/>
      <c r="D1" s="12"/>
      <c r="E1" s="30"/>
      <c r="F1" s="12"/>
      <c r="G1" s="12" t="s">
        <v>85</v>
      </c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">
      <c r="A2" s="12"/>
      <c r="B2" s="12"/>
      <c r="C2" s="12"/>
      <c r="D2" s="12"/>
      <c r="E2" s="30"/>
      <c r="F2" s="12" t="s">
        <v>86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">
      <c r="A3" s="12"/>
      <c r="B3" s="12"/>
      <c r="C3" s="12"/>
      <c r="D3" s="12"/>
      <c r="E3" s="30"/>
      <c r="F3" s="12" t="s">
        <v>87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12"/>
      <c r="B4" s="12"/>
      <c r="C4" s="12"/>
      <c r="D4" s="12"/>
      <c r="E4" s="3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12"/>
      <c r="B5" s="13" t="s">
        <v>52</v>
      </c>
      <c r="C5" s="13"/>
      <c r="D5" s="13"/>
      <c r="E5" s="70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2"/>
      <c r="B6" s="13" t="s">
        <v>88</v>
      </c>
      <c r="C6" s="13"/>
      <c r="D6" s="13"/>
      <c r="E6" s="70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>
      <c r="A7" s="12"/>
      <c r="B7" s="13" t="s">
        <v>79</v>
      </c>
      <c r="C7" s="13"/>
      <c r="D7" s="13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">
      <c r="A8" s="12"/>
      <c r="B8" s="12"/>
      <c r="C8" s="12"/>
      <c r="D8" s="12"/>
      <c r="E8" s="3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38.25" customHeight="1">
      <c r="A9" s="31" t="s">
        <v>50</v>
      </c>
      <c r="B9" s="32" t="s">
        <v>20</v>
      </c>
      <c r="C9" s="33" t="s">
        <v>53</v>
      </c>
      <c r="D9" s="34"/>
      <c r="E9" s="35"/>
      <c r="F9" s="34"/>
      <c r="G9" s="36"/>
      <c r="H9" s="33" t="s">
        <v>54</v>
      </c>
      <c r="I9" s="34"/>
      <c r="J9" s="34"/>
      <c r="K9" s="34"/>
      <c r="L9" s="36"/>
      <c r="M9" s="37" t="s">
        <v>84</v>
      </c>
      <c r="N9" s="38"/>
      <c r="O9" s="38"/>
      <c r="P9" s="38"/>
      <c r="Q9" s="39"/>
    </row>
    <row r="10" spans="1:17" ht="76.5" customHeight="1">
      <c r="A10" s="40"/>
      <c r="B10" s="41"/>
      <c r="C10" s="42" t="s">
        <v>55</v>
      </c>
      <c r="D10" s="15" t="s">
        <v>77</v>
      </c>
      <c r="E10" s="43" t="s">
        <v>61</v>
      </c>
      <c r="F10" s="44" t="s">
        <v>80</v>
      </c>
      <c r="G10" s="45" t="s">
        <v>70</v>
      </c>
      <c r="H10" s="42" t="s">
        <v>56</v>
      </c>
      <c r="I10" s="15" t="s">
        <v>63</v>
      </c>
      <c r="J10" s="42" t="s">
        <v>61</v>
      </c>
      <c r="K10" s="44" t="s">
        <v>80</v>
      </c>
      <c r="L10" s="45" t="s">
        <v>70</v>
      </c>
      <c r="M10" s="42" t="s">
        <v>57</v>
      </c>
      <c r="N10" s="15" t="s">
        <v>63</v>
      </c>
      <c r="O10" s="42" t="s">
        <v>61</v>
      </c>
      <c r="P10" s="44" t="s">
        <v>80</v>
      </c>
      <c r="Q10" s="45" t="s">
        <v>70</v>
      </c>
    </row>
    <row r="11" spans="1:17" s="2" customFormat="1" ht="12.75" customHeight="1">
      <c r="A11" s="46">
        <v>1</v>
      </c>
      <c r="B11" s="46">
        <v>2</v>
      </c>
      <c r="C11" s="46">
        <v>3</v>
      </c>
      <c r="D11" s="46">
        <v>4</v>
      </c>
      <c r="E11" s="47">
        <v>5</v>
      </c>
      <c r="F11" s="46">
        <v>6</v>
      </c>
      <c r="G11" s="48">
        <v>7</v>
      </c>
      <c r="H11" s="46">
        <v>8</v>
      </c>
      <c r="I11" s="46">
        <v>9</v>
      </c>
      <c r="J11" s="46">
        <v>10</v>
      </c>
      <c r="K11" s="46">
        <v>11</v>
      </c>
      <c r="L11" s="48">
        <v>12</v>
      </c>
      <c r="M11" s="46">
        <v>13</v>
      </c>
      <c r="N11" s="46">
        <v>14</v>
      </c>
      <c r="O11" s="46">
        <v>15</v>
      </c>
      <c r="P11" s="49">
        <v>16</v>
      </c>
      <c r="Q11" s="48">
        <v>17</v>
      </c>
    </row>
    <row r="12" spans="1:17" s="3" customFormat="1" ht="15">
      <c r="A12" s="50"/>
      <c r="B12" s="50"/>
      <c r="C12" s="51"/>
      <c r="D12" s="51"/>
      <c r="E12" s="52"/>
      <c r="F12" s="51"/>
      <c r="G12" s="53"/>
      <c r="H12" s="51"/>
      <c r="I12" s="51"/>
      <c r="J12" s="51"/>
      <c r="K12" s="51"/>
      <c r="L12" s="53"/>
      <c r="M12" s="51"/>
      <c r="N12" s="51"/>
      <c r="O12" s="51"/>
      <c r="P12" s="54"/>
      <c r="Q12" s="53"/>
    </row>
    <row r="13" spans="1:17" s="3" customFormat="1" ht="15">
      <c r="A13" s="50"/>
      <c r="B13" s="55" t="s">
        <v>22</v>
      </c>
      <c r="C13" s="51"/>
      <c r="D13" s="51"/>
      <c r="E13" s="52"/>
      <c r="F13" s="51"/>
      <c r="G13" s="53"/>
      <c r="H13" s="51"/>
      <c r="I13" s="51"/>
      <c r="J13" s="51"/>
      <c r="K13" s="51"/>
      <c r="L13" s="53"/>
      <c r="M13" s="51"/>
      <c r="N13" s="51"/>
      <c r="O13" s="51"/>
      <c r="P13" s="54"/>
      <c r="Q13" s="53"/>
    </row>
    <row r="14" spans="1:20" ht="15">
      <c r="A14" s="56" t="s">
        <v>14</v>
      </c>
      <c r="B14" s="57" t="s">
        <v>0</v>
      </c>
      <c r="C14" s="58">
        <v>16.45</v>
      </c>
      <c r="D14" s="59">
        <v>4194</v>
      </c>
      <c r="E14" s="59">
        <f>F14-D14</f>
        <v>989</v>
      </c>
      <c r="F14" s="60">
        <v>5183</v>
      </c>
      <c r="G14" s="61">
        <f aca="true" t="shared" si="0" ref="G14:G43">D14/8</f>
        <v>524.25</v>
      </c>
      <c r="H14" s="58">
        <v>8.5</v>
      </c>
      <c r="I14" s="59">
        <v>5418</v>
      </c>
      <c r="J14" s="59">
        <f>K14-I14</f>
        <v>1278</v>
      </c>
      <c r="K14" s="60">
        <v>6696</v>
      </c>
      <c r="L14" s="61">
        <f>I14/8</f>
        <v>677.25</v>
      </c>
      <c r="M14" s="58">
        <v>5.48</v>
      </c>
      <c r="N14" s="59">
        <v>4367</v>
      </c>
      <c r="O14" s="59">
        <f>P14-N14</f>
        <v>1030</v>
      </c>
      <c r="P14" s="62">
        <v>5397</v>
      </c>
      <c r="Q14" s="61">
        <f>N14/8</f>
        <v>545.875</v>
      </c>
      <c r="T14" s="6"/>
    </row>
    <row r="15" spans="1:20" ht="15">
      <c r="A15" s="56" t="s">
        <v>15</v>
      </c>
      <c r="B15" s="57" t="s">
        <v>1</v>
      </c>
      <c r="C15" s="58">
        <v>72.457</v>
      </c>
      <c r="D15" s="59">
        <v>18474</v>
      </c>
      <c r="E15" s="59">
        <f aca="true" t="shared" si="1" ref="E15:E43">F15-D15</f>
        <v>4358</v>
      </c>
      <c r="F15" s="60">
        <v>22832</v>
      </c>
      <c r="G15" s="61">
        <f t="shared" si="0"/>
        <v>2309.25</v>
      </c>
      <c r="H15" s="58">
        <v>5.169</v>
      </c>
      <c r="I15" s="59">
        <v>3295</v>
      </c>
      <c r="J15" s="59">
        <f aca="true" t="shared" si="2" ref="J15:J31">K15-I15</f>
        <v>777</v>
      </c>
      <c r="K15" s="60">
        <v>4072</v>
      </c>
      <c r="L15" s="61">
        <f aca="true" t="shared" si="3" ref="L15:L31">I15/8</f>
        <v>411.875</v>
      </c>
      <c r="M15" s="58"/>
      <c r="N15" s="59"/>
      <c r="O15" s="59"/>
      <c r="P15" s="62"/>
      <c r="Q15" s="63"/>
      <c r="T15" s="6"/>
    </row>
    <row r="16" spans="1:20" ht="15">
      <c r="A16" s="56" t="s">
        <v>16</v>
      </c>
      <c r="B16" s="57" t="s">
        <v>58</v>
      </c>
      <c r="C16" s="58">
        <v>27.333</v>
      </c>
      <c r="D16" s="59">
        <v>6969</v>
      </c>
      <c r="E16" s="59">
        <f t="shared" si="1"/>
        <v>1644</v>
      </c>
      <c r="F16" s="60">
        <v>8613</v>
      </c>
      <c r="G16" s="61">
        <f t="shared" si="0"/>
        <v>871.125</v>
      </c>
      <c r="H16" s="58"/>
      <c r="I16" s="59"/>
      <c r="J16" s="59"/>
      <c r="K16" s="60"/>
      <c r="L16" s="61"/>
      <c r="M16" s="58"/>
      <c r="N16" s="59"/>
      <c r="O16" s="59"/>
      <c r="P16" s="62"/>
      <c r="Q16" s="63"/>
      <c r="T16" s="6"/>
    </row>
    <row r="17" spans="1:20" ht="15">
      <c r="A17" s="56" t="s">
        <v>17</v>
      </c>
      <c r="B17" s="57" t="s">
        <v>23</v>
      </c>
      <c r="C17" s="58">
        <v>9.272</v>
      </c>
      <c r="D17" s="59">
        <v>2364</v>
      </c>
      <c r="E17" s="59">
        <f t="shared" si="1"/>
        <v>558</v>
      </c>
      <c r="F17" s="60">
        <v>2922</v>
      </c>
      <c r="G17" s="61">
        <f t="shared" si="0"/>
        <v>295.5</v>
      </c>
      <c r="H17" s="58">
        <v>0.283</v>
      </c>
      <c r="I17" s="59">
        <v>180</v>
      </c>
      <c r="J17" s="59">
        <f t="shared" si="2"/>
        <v>43</v>
      </c>
      <c r="K17" s="60">
        <v>223</v>
      </c>
      <c r="L17" s="61">
        <f t="shared" si="3"/>
        <v>22.5</v>
      </c>
      <c r="M17" s="58"/>
      <c r="N17" s="59"/>
      <c r="O17" s="59"/>
      <c r="P17" s="62"/>
      <c r="Q17" s="63"/>
      <c r="T17" s="6"/>
    </row>
    <row r="18" spans="1:20" ht="15">
      <c r="A18" s="56"/>
      <c r="B18" s="55" t="s">
        <v>25</v>
      </c>
      <c r="C18" s="58"/>
      <c r="D18" s="59"/>
      <c r="E18" s="59"/>
      <c r="F18" s="60"/>
      <c r="G18" s="61"/>
      <c r="H18" s="58"/>
      <c r="I18" s="59"/>
      <c r="J18" s="59"/>
      <c r="K18" s="60"/>
      <c r="L18" s="61"/>
      <c r="M18" s="58"/>
      <c r="N18" s="59"/>
      <c r="O18" s="59"/>
      <c r="P18" s="62"/>
      <c r="Q18" s="63"/>
      <c r="T18" s="6"/>
    </row>
    <row r="19" spans="1:20" ht="15">
      <c r="A19" s="56" t="s">
        <v>18</v>
      </c>
      <c r="B19" s="57" t="s">
        <v>51</v>
      </c>
      <c r="C19" s="58">
        <v>17.309</v>
      </c>
      <c r="D19" s="59">
        <v>4413</v>
      </c>
      <c r="E19" s="59">
        <f t="shared" si="1"/>
        <v>1041</v>
      </c>
      <c r="F19" s="60">
        <v>5454</v>
      </c>
      <c r="G19" s="61">
        <f t="shared" si="0"/>
        <v>551.625</v>
      </c>
      <c r="H19" s="58">
        <v>0.707</v>
      </c>
      <c r="I19" s="59">
        <v>451</v>
      </c>
      <c r="J19" s="59">
        <f t="shared" si="2"/>
        <v>106</v>
      </c>
      <c r="K19" s="60">
        <v>557</v>
      </c>
      <c r="L19" s="61">
        <f t="shared" si="3"/>
        <v>56.375</v>
      </c>
      <c r="M19" s="58"/>
      <c r="N19" s="59"/>
      <c r="O19" s="59"/>
      <c r="P19" s="62"/>
      <c r="Q19" s="63"/>
      <c r="T19" s="6"/>
    </row>
    <row r="20" spans="1:20" ht="15">
      <c r="A20" s="56"/>
      <c r="B20" s="55" t="s">
        <v>27</v>
      </c>
      <c r="C20" s="58"/>
      <c r="D20" s="59"/>
      <c r="E20" s="59"/>
      <c r="F20" s="60"/>
      <c r="G20" s="61"/>
      <c r="H20" s="58"/>
      <c r="I20" s="59"/>
      <c r="J20" s="59"/>
      <c r="K20" s="60"/>
      <c r="L20" s="61"/>
      <c r="M20" s="58"/>
      <c r="N20" s="59"/>
      <c r="O20" s="59"/>
      <c r="P20" s="62"/>
      <c r="Q20" s="63"/>
      <c r="T20" s="6"/>
    </row>
    <row r="21" spans="1:20" ht="15">
      <c r="A21" s="56" t="s">
        <v>38</v>
      </c>
      <c r="B21" s="57" t="s">
        <v>2</v>
      </c>
      <c r="C21" s="58">
        <v>14</v>
      </c>
      <c r="D21" s="59">
        <v>3569</v>
      </c>
      <c r="E21" s="59">
        <f t="shared" si="1"/>
        <v>842</v>
      </c>
      <c r="F21" s="60">
        <v>4411</v>
      </c>
      <c r="G21" s="61">
        <f t="shared" si="0"/>
        <v>446.125</v>
      </c>
      <c r="H21" s="58">
        <v>0.9</v>
      </c>
      <c r="I21" s="59">
        <v>574</v>
      </c>
      <c r="J21" s="59">
        <f t="shared" si="2"/>
        <v>135</v>
      </c>
      <c r="K21" s="60">
        <v>709</v>
      </c>
      <c r="L21" s="61">
        <f t="shared" si="3"/>
        <v>71.75</v>
      </c>
      <c r="M21" s="58"/>
      <c r="N21" s="59"/>
      <c r="O21" s="59"/>
      <c r="P21" s="62"/>
      <c r="Q21" s="63"/>
      <c r="T21" s="6"/>
    </row>
    <row r="22" spans="1:20" ht="15">
      <c r="A22" s="56"/>
      <c r="B22" s="55" t="s">
        <v>28</v>
      </c>
      <c r="C22" s="58"/>
      <c r="D22" s="59"/>
      <c r="E22" s="59"/>
      <c r="F22" s="60"/>
      <c r="G22" s="61"/>
      <c r="H22" s="58"/>
      <c r="I22" s="59"/>
      <c r="J22" s="59"/>
      <c r="K22" s="60"/>
      <c r="L22" s="61"/>
      <c r="M22" s="58"/>
      <c r="N22" s="59"/>
      <c r="O22" s="59"/>
      <c r="P22" s="62"/>
      <c r="Q22" s="63"/>
      <c r="T22" s="6"/>
    </row>
    <row r="23" spans="1:20" ht="15">
      <c r="A23" s="56" t="s">
        <v>39</v>
      </c>
      <c r="B23" s="57" t="s">
        <v>3</v>
      </c>
      <c r="C23" s="58">
        <v>12.475</v>
      </c>
      <c r="D23" s="59">
        <v>3181</v>
      </c>
      <c r="E23" s="59">
        <f t="shared" si="1"/>
        <v>750</v>
      </c>
      <c r="F23" s="60">
        <v>3931</v>
      </c>
      <c r="G23" s="61">
        <f t="shared" si="0"/>
        <v>397.625</v>
      </c>
      <c r="H23" s="58"/>
      <c r="I23" s="59"/>
      <c r="J23" s="59"/>
      <c r="K23" s="60"/>
      <c r="L23" s="61"/>
      <c r="M23" s="58">
        <v>0.33</v>
      </c>
      <c r="N23" s="59">
        <v>263</v>
      </c>
      <c r="O23" s="59">
        <f>P23-N23</f>
        <v>62</v>
      </c>
      <c r="P23" s="62">
        <v>325</v>
      </c>
      <c r="Q23" s="61">
        <f>N23/8</f>
        <v>32.875</v>
      </c>
      <c r="T23" s="6"/>
    </row>
    <row r="24" spans="1:20" ht="15">
      <c r="A24" s="56"/>
      <c r="B24" s="55" t="s">
        <v>29</v>
      </c>
      <c r="C24" s="58"/>
      <c r="D24" s="59"/>
      <c r="E24" s="59"/>
      <c r="F24" s="60"/>
      <c r="G24" s="61"/>
      <c r="H24" s="58"/>
      <c r="I24" s="59"/>
      <c r="J24" s="59"/>
      <c r="K24" s="60"/>
      <c r="L24" s="61"/>
      <c r="M24" s="58"/>
      <c r="N24" s="59"/>
      <c r="O24" s="59"/>
      <c r="P24" s="62"/>
      <c r="Q24" s="63"/>
      <c r="T24" s="6"/>
    </row>
    <row r="25" spans="1:20" ht="15">
      <c r="A25" s="56" t="s">
        <v>40</v>
      </c>
      <c r="B25" s="57" t="s">
        <v>4</v>
      </c>
      <c r="C25" s="64">
        <v>3.809</v>
      </c>
      <c r="D25" s="59">
        <v>971</v>
      </c>
      <c r="E25" s="59">
        <f t="shared" si="1"/>
        <v>229</v>
      </c>
      <c r="F25" s="60">
        <v>1200</v>
      </c>
      <c r="G25" s="61">
        <f t="shared" si="0"/>
        <v>121.375</v>
      </c>
      <c r="H25" s="64">
        <v>1.147</v>
      </c>
      <c r="I25" s="59">
        <v>731</v>
      </c>
      <c r="J25" s="59">
        <f t="shared" si="2"/>
        <v>173</v>
      </c>
      <c r="K25" s="60">
        <v>904</v>
      </c>
      <c r="L25" s="61">
        <f t="shared" si="3"/>
        <v>91.375</v>
      </c>
      <c r="M25" s="58"/>
      <c r="N25" s="59"/>
      <c r="O25" s="59"/>
      <c r="P25" s="62"/>
      <c r="Q25" s="63"/>
      <c r="T25" s="6"/>
    </row>
    <row r="26" spans="1:20" ht="15">
      <c r="A26" s="56"/>
      <c r="B26" s="55" t="s">
        <v>30</v>
      </c>
      <c r="C26" s="58"/>
      <c r="D26" s="59"/>
      <c r="E26" s="59"/>
      <c r="F26" s="60"/>
      <c r="G26" s="61"/>
      <c r="H26" s="58"/>
      <c r="I26" s="59"/>
      <c r="J26" s="59"/>
      <c r="K26" s="60"/>
      <c r="L26" s="61"/>
      <c r="M26" s="58"/>
      <c r="N26" s="59"/>
      <c r="O26" s="59"/>
      <c r="P26" s="62"/>
      <c r="Q26" s="63"/>
      <c r="T26" s="6"/>
    </row>
    <row r="27" spans="1:20" ht="15">
      <c r="A27" s="56" t="s">
        <v>41</v>
      </c>
      <c r="B27" s="57" t="s">
        <v>5</v>
      </c>
      <c r="C27" s="58">
        <v>6.041</v>
      </c>
      <c r="D27" s="59">
        <v>1541</v>
      </c>
      <c r="E27" s="59">
        <f t="shared" si="1"/>
        <v>363</v>
      </c>
      <c r="F27" s="60">
        <v>1904</v>
      </c>
      <c r="G27" s="61">
        <f t="shared" si="0"/>
        <v>192.625</v>
      </c>
      <c r="H27" s="58">
        <v>3.286</v>
      </c>
      <c r="I27" s="59">
        <v>2095</v>
      </c>
      <c r="J27" s="59">
        <f t="shared" si="2"/>
        <v>494</v>
      </c>
      <c r="K27" s="60">
        <v>2589</v>
      </c>
      <c r="L27" s="61">
        <f t="shared" si="3"/>
        <v>261.875</v>
      </c>
      <c r="M27" s="58"/>
      <c r="N27" s="59"/>
      <c r="O27" s="59"/>
      <c r="P27" s="62"/>
      <c r="Q27" s="63"/>
      <c r="T27" s="6"/>
    </row>
    <row r="28" spans="1:20" ht="15">
      <c r="A28" s="56"/>
      <c r="B28" s="55" t="s">
        <v>31</v>
      </c>
      <c r="C28" s="58"/>
      <c r="D28" s="59"/>
      <c r="E28" s="59"/>
      <c r="F28" s="60"/>
      <c r="G28" s="61"/>
      <c r="H28" s="58"/>
      <c r="I28" s="59"/>
      <c r="J28" s="59"/>
      <c r="K28" s="60"/>
      <c r="L28" s="61"/>
      <c r="M28" s="58"/>
      <c r="N28" s="59"/>
      <c r="O28" s="59"/>
      <c r="P28" s="62"/>
      <c r="Q28" s="63"/>
      <c r="T28" s="6"/>
    </row>
    <row r="29" spans="1:20" ht="15">
      <c r="A29" s="56" t="s">
        <v>42</v>
      </c>
      <c r="B29" s="57" t="s">
        <v>6</v>
      </c>
      <c r="C29" s="58">
        <v>14.31</v>
      </c>
      <c r="D29" s="59">
        <v>3648</v>
      </c>
      <c r="E29" s="59">
        <f t="shared" si="1"/>
        <v>861</v>
      </c>
      <c r="F29" s="60">
        <v>4509</v>
      </c>
      <c r="G29" s="61">
        <f t="shared" si="0"/>
        <v>456</v>
      </c>
      <c r="H29" s="58">
        <v>3.54</v>
      </c>
      <c r="I29" s="59">
        <v>2257</v>
      </c>
      <c r="J29" s="59">
        <f t="shared" si="2"/>
        <v>532</v>
      </c>
      <c r="K29" s="60">
        <v>2789</v>
      </c>
      <c r="L29" s="61">
        <f t="shared" si="3"/>
        <v>282.125</v>
      </c>
      <c r="M29" s="58"/>
      <c r="N29" s="59"/>
      <c r="O29" s="59"/>
      <c r="P29" s="62"/>
      <c r="Q29" s="63"/>
      <c r="T29" s="6"/>
    </row>
    <row r="30" spans="1:20" ht="15">
      <c r="A30" s="56"/>
      <c r="B30" s="55" t="s">
        <v>26</v>
      </c>
      <c r="C30" s="58"/>
      <c r="D30" s="59"/>
      <c r="E30" s="59"/>
      <c r="F30" s="60"/>
      <c r="G30" s="61"/>
      <c r="H30" s="58"/>
      <c r="I30" s="59"/>
      <c r="J30" s="59"/>
      <c r="K30" s="60"/>
      <c r="L30" s="61"/>
      <c r="M30" s="58"/>
      <c r="N30" s="59"/>
      <c r="O30" s="59"/>
      <c r="P30" s="62"/>
      <c r="Q30" s="63"/>
      <c r="T30" s="6"/>
    </row>
    <row r="31" spans="1:20" ht="15">
      <c r="A31" s="56" t="s">
        <v>43</v>
      </c>
      <c r="B31" s="57" t="s">
        <v>7</v>
      </c>
      <c r="C31" s="58">
        <v>9.97</v>
      </c>
      <c r="D31" s="59">
        <v>2542</v>
      </c>
      <c r="E31" s="59">
        <f t="shared" si="1"/>
        <v>600</v>
      </c>
      <c r="F31" s="60">
        <v>3142</v>
      </c>
      <c r="G31" s="61">
        <f t="shared" si="0"/>
        <v>317.75</v>
      </c>
      <c r="H31" s="58">
        <v>1.046</v>
      </c>
      <c r="I31" s="59">
        <v>667</v>
      </c>
      <c r="J31" s="59">
        <f t="shared" si="2"/>
        <v>157</v>
      </c>
      <c r="K31" s="60">
        <v>824</v>
      </c>
      <c r="L31" s="61">
        <f t="shared" si="3"/>
        <v>83.375</v>
      </c>
      <c r="M31" s="58"/>
      <c r="N31" s="59"/>
      <c r="O31" s="59"/>
      <c r="P31" s="62"/>
      <c r="Q31" s="63"/>
      <c r="T31" s="6"/>
    </row>
    <row r="32" spans="1:20" ht="15">
      <c r="A32" s="56"/>
      <c r="B32" s="55" t="s">
        <v>32</v>
      </c>
      <c r="C32" s="58"/>
      <c r="D32" s="59"/>
      <c r="E32" s="59"/>
      <c r="F32" s="60"/>
      <c r="G32" s="61"/>
      <c r="H32" s="58"/>
      <c r="I32" s="59"/>
      <c r="J32" s="59"/>
      <c r="K32" s="60"/>
      <c r="L32" s="63"/>
      <c r="M32" s="58"/>
      <c r="N32" s="59"/>
      <c r="O32" s="59"/>
      <c r="P32" s="62"/>
      <c r="Q32" s="63"/>
      <c r="T32" s="6"/>
    </row>
    <row r="33" spans="1:20" ht="15">
      <c r="A33" s="56" t="s">
        <v>44</v>
      </c>
      <c r="B33" s="57" t="s">
        <v>8</v>
      </c>
      <c r="C33" s="58">
        <v>6.055</v>
      </c>
      <c r="D33" s="59">
        <v>1544</v>
      </c>
      <c r="E33" s="59">
        <f t="shared" si="1"/>
        <v>364</v>
      </c>
      <c r="F33" s="60">
        <v>1908</v>
      </c>
      <c r="G33" s="61">
        <f t="shared" si="0"/>
        <v>193</v>
      </c>
      <c r="H33" s="58"/>
      <c r="I33" s="59"/>
      <c r="J33" s="59"/>
      <c r="K33" s="60"/>
      <c r="L33" s="63"/>
      <c r="M33" s="58"/>
      <c r="N33" s="59"/>
      <c r="O33" s="59"/>
      <c r="P33" s="62"/>
      <c r="Q33" s="63"/>
      <c r="T33" s="6"/>
    </row>
    <row r="34" spans="1:20" ht="15">
      <c r="A34" s="56"/>
      <c r="B34" s="55" t="s">
        <v>33</v>
      </c>
      <c r="C34" s="58"/>
      <c r="D34" s="59"/>
      <c r="E34" s="59"/>
      <c r="F34" s="60"/>
      <c r="G34" s="61"/>
      <c r="H34" s="58"/>
      <c r="I34" s="59"/>
      <c r="J34" s="59"/>
      <c r="K34" s="60"/>
      <c r="L34" s="63"/>
      <c r="M34" s="58"/>
      <c r="N34" s="59"/>
      <c r="O34" s="59"/>
      <c r="P34" s="62"/>
      <c r="Q34" s="63"/>
      <c r="T34" s="6"/>
    </row>
    <row r="35" spans="1:20" ht="15">
      <c r="A35" s="56" t="s">
        <v>45</v>
      </c>
      <c r="B35" s="57" t="s">
        <v>9</v>
      </c>
      <c r="C35" s="58">
        <v>6.316</v>
      </c>
      <c r="D35" s="59">
        <v>1610</v>
      </c>
      <c r="E35" s="59">
        <f t="shared" si="1"/>
        <v>380</v>
      </c>
      <c r="F35" s="60">
        <v>1990</v>
      </c>
      <c r="G35" s="61">
        <f t="shared" si="0"/>
        <v>201.25</v>
      </c>
      <c r="H35" s="58"/>
      <c r="I35" s="58"/>
      <c r="J35" s="58"/>
      <c r="K35" s="60"/>
      <c r="L35" s="63"/>
      <c r="M35" s="58"/>
      <c r="N35" s="59"/>
      <c r="O35" s="59"/>
      <c r="P35" s="62"/>
      <c r="Q35" s="63"/>
      <c r="T35" s="6"/>
    </row>
    <row r="36" spans="1:20" ht="15">
      <c r="A36" s="56"/>
      <c r="B36" s="55" t="s">
        <v>34</v>
      </c>
      <c r="C36" s="58"/>
      <c r="D36" s="59"/>
      <c r="E36" s="59"/>
      <c r="F36" s="60"/>
      <c r="G36" s="61"/>
      <c r="H36" s="58"/>
      <c r="I36" s="58"/>
      <c r="J36" s="58"/>
      <c r="K36" s="60"/>
      <c r="L36" s="63"/>
      <c r="M36" s="58"/>
      <c r="N36" s="59"/>
      <c r="O36" s="59"/>
      <c r="P36" s="62"/>
      <c r="Q36" s="63"/>
      <c r="T36" s="6"/>
    </row>
    <row r="37" spans="1:20" ht="15">
      <c r="A37" s="56" t="s">
        <v>46</v>
      </c>
      <c r="B37" s="57" t="s">
        <v>10</v>
      </c>
      <c r="C37" s="58">
        <v>4.466</v>
      </c>
      <c r="D37" s="59">
        <v>1138</v>
      </c>
      <c r="E37" s="59">
        <f t="shared" si="1"/>
        <v>269</v>
      </c>
      <c r="F37" s="60">
        <v>1407</v>
      </c>
      <c r="G37" s="61">
        <f t="shared" si="0"/>
        <v>142.25</v>
      </c>
      <c r="H37" s="58"/>
      <c r="I37" s="58"/>
      <c r="J37" s="58"/>
      <c r="K37" s="60"/>
      <c r="L37" s="63"/>
      <c r="M37" s="58"/>
      <c r="N37" s="59"/>
      <c r="O37" s="59"/>
      <c r="P37" s="62"/>
      <c r="Q37" s="63"/>
      <c r="T37" s="6"/>
    </row>
    <row r="38" spans="1:20" ht="15">
      <c r="A38" s="56"/>
      <c r="B38" s="55" t="s">
        <v>35</v>
      </c>
      <c r="C38" s="58"/>
      <c r="D38" s="59"/>
      <c r="E38" s="59"/>
      <c r="F38" s="60"/>
      <c r="G38" s="61"/>
      <c r="H38" s="58"/>
      <c r="I38" s="58"/>
      <c r="J38" s="58"/>
      <c r="K38" s="60"/>
      <c r="L38" s="63"/>
      <c r="M38" s="58"/>
      <c r="N38" s="59"/>
      <c r="O38" s="59"/>
      <c r="P38" s="62"/>
      <c r="Q38" s="63"/>
      <c r="T38" s="6"/>
    </row>
    <row r="39" spans="1:20" ht="15">
      <c r="A39" s="56" t="s">
        <v>47</v>
      </c>
      <c r="B39" s="57" t="s">
        <v>11</v>
      </c>
      <c r="C39" s="58">
        <v>5.523</v>
      </c>
      <c r="D39" s="59">
        <v>1408</v>
      </c>
      <c r="E39" s="59">
        <f t="shared" si="1"/>
        <v>332</v>
      </c>
      <c r="F39" s="60">
        <v>1740</v>
      </c>
      <c r="G39" s="61">
        <f t="shared" si="0"/>
        <v>176</v>
      </c>
      <c r="H39" s="58"/>
      <c r="I39" s="58"/>
      <c r="J39" s="58"/>
      <c r="K39" s="60"/>
      <c r="L39" s="63"/>
      <c r="M39" s="58">
        <v>0.286</v>
      </c>
      <c r="N39" s="59">
        <v>228</v>
      </c>
      <c r="O39" s="59">
        <f>P39-N39</f>
        <v>54</v>
      </c>
      <c r="P39" s="62">
        <v>282</v>
      </c>
      <c r="Q39" s="61">
        <f>N39/8</f>
        <v>28.5</v>
      </c>
      <c r="T39" s="6"/>
    </row>
    <row r="40" spans="1:20" ht="15">
      <c r="A40" s="56"/>
      <c r="B40" s="55" t="s">
        <v>36</v>
      </c>
      <c r="C40" s="58"/>
      <c r="D40" s="59"/>
      <c r="E40" s="59"/>
      <c r="F40" s="60"/>
      <c r="G40" s="61"/>
      <c r="H40" s="58"/>
      <c r="I40" s="58"/>
      <c r="J40" s="58"/>
      <c r="K40" s="60"/>
      <c r="L40" s="63"/>
      <c r="M40" s="58"/>
      <c r="N40" s="58"/>
      <c r="O40" s="59"/>
      <c r="P40" s="62"/>
      <c r="Q40" s="63"/>
      <c r="T40" s="6"/>
    </row>
    <row r="41" spans="1:20" ht="15">
      <c r="A41" s="56" t="s">
        <v>48</v>
      </c>
      <c r="B41" s="57" t="s">
        <v>12</v>
      </c>
      <c r="C41" s="58">
        <v>5</v>
      </c>
      <c r="D41" s="59">
        <v>1275</v>
      </c>
      <c r="E41" s="59">
        <f t="shared" si="1"/>
        <v>301</v>
      </c>
      <c r="F41" s="60">
        <v>1576</v>
      </c>
      <c r="G41" s="61">
        <f t="shared" si="0"/>
        <v>159.375</v>
      </c>
      <c r="H41" s="58"/>
      <c r="I41" s="58"/>
      <c r="J41" s="58"/>
      <c r="K41" s="60"/>
      <c r="L41" s="63"/>
      <c r="M41" s="58"/>
      <c r="N41" s="58"/>
      <c r="O41" s="59"/>
      <c r="P41" s="62"/>
      <c r="Q41" s="63"/>
      <c r="T41" s="6"/>
    </row>
    <row r="42" spans="1:20" ht="15">
      <c r="A42" s="56"/>
      <c r="B42" s="55" t="s">
        <v>37</v>
      </c>
      <c r="C42" s="58"/>
      <c r="D42" s="59"/>
      <c r="E42" s="59"/>
      <c r="F42" s="60"/>
      <c r="G42" s="61"/>
      <c r="H42" s="58"/>
      <c r="I42" s="58"/>
      <c r="J42" s="58"/>
      <c r="K42" s="60"/>
      <c r="L42" s="63"/>
      <c r="M42" s="58"/>
      <c r="N42" s="58"/>
      <c r="O42" s="59"/>
      <c r="P42" s="62"/>
      <c r="Q42" s="63"/>
      <c r="T42" s="6"/>
    </row>
    <row r="43" spans="1:20" ht="15">
      <c r="A43" s="56" t="s">
        <v>49</v>
      </c>
      <c r="B43" s="57" t="s">
        <v>13</v>
      </c>
      <c r="C43" s="58">
        <v>6.895</v>
      </c>
      <c r="D43" s="59">
        <v>1758</v>
      </c>
      <c r="E43" s="59">
        <f t="shared" si="1"/>
        <v>415</v>
      </c>
      <c r="F43" s="60">
        <v>2173</v>
      </c>
      <c r="G43" s="61">
        <f t="shared" si="0"/>
        <v>219.75</v>
      </c>
      <c r="H43" s="58"/>
      <c r="I43" s="58"/>
      <c r="J43" s="58"/>
      <c r="K43" s="60"/>
      <c r="L43" s="63"/>
      <c r="M43" s="58"/>
      <c r="N43" s="58"/>
      <c r="O43" s="59"/>
      <c r="P43" s="62"/>
      <c r="Q43" s="63"/>
      <c r="T43" s="6"/>
    </row>
    <row r="44" spans="1:20" s="4" customFormat="1" ht="15">
      <c r="A44" s="65"/>
      <c r="B44" s="66" t="s">
        <v>59</v>
      </c>
      <c r="C44" s="67">
        <f>SUM(C14:C43)</f>
        <v>237.681</v>
      </c>
      <c r="D44" s="68">
        <f aca="true" t="shared" si="4" ref="D44:Q44">SUM(D14:D43)</f>
        <v>60599</v>
      </c>
      <c r="E44" s="68">
        <f t="shared" si="4"/>
        <v>14296</v>
      </c>
      <c r="F44" s="68">
        <f t="shared" si="4"/>
        <v>74895</v>
      </c>
      <c r="G44" s="67">
        <f t="shared" si="4"/>
        <v>7574.875</v>
      </c>
      <c r="H44" s="68">
        <f t="shared" si="4"/>
        <v>24.578</v>
      </c>
      <c r="I44" s="68">
        <f t="shared" si="4"/>
        <v>15668</v>
      </c>
      <c r="J44" s="68">
        <f t="shared" si="4"/>
        <v>3695</v>
      </c>
      <c r="K44" s="68">
        <f t="shared" si="4"/>
        <v>19363</v>
      </c>
      <c r="L44" s="67">
        <f t="shared" si="4"/>
        <v>1958.5</v>
      </c>
      <c r="M44" s="68">
        <f t="shared" si="4"/>
        <v>6.096</v>
      </c>
      <c r="N44" s="68">
        <f t="shared" si="4"/>
        <v>4858</v>
      </c>
      <c r="O44" s="68">
        <f t="shared" si="4"/>
        <v>1146</v>
      </c>
      <c r="P44" s="68">
        <f t="shared" si="4"/>
        <v>6004</v>
      </c>
      <c r="Q44" s="69">
        <f t="shared" si="4"/>
        <v>607.25</v>
      </c>
      <c r="R44" s="7">
        <f>F44+K44+P44</f>
        <v>100262</v>
      </c>
      <c r="S44"/>
      <c r="T44" s="6"/>
    </row>
    <row r="45" spans="1:20" ht="15">
      <c r="A45" s="5"/>
      <c r="B45" s="5"/>
      <c r="N45" s="6"/>
      <c r="O45" s="6"/>
      <c r="P45" s="6"/>
      <c r="Q45" s="6"/>
      <c r="T45" s="6"/>
    </row>
    <row r="47" spans="2:19" ht="15">
      <c r="B47" s="8"/>
      <c r="C47" s="8"/>
      <c r="D47" s="8"/>
      <c r="E47" s="9"/>
      <c r="F47" s="9"/>
      <c r="G47" s="10"/>
      <c r="H47" s="8"/>
      <c r="I47" s="8"/>
      <c r="J47" s="8"/>
      <c r="K47" s="9"/>
      <c r="L47" s="11"/>
      <c r="M47" s="8"/>
      <c r="N47" s="8"/>
      <c r="O47" s="8"/>
      <c r="P47" s="9"/>
      <c r="Q47" s="11"/>
      <c r="R47" s="8"/>
      <c r="S47" s="6"/>
    </row>
  </sheetData>
  <sheetProtection/>
  <mergeCells count="3">
    <mergeCell ref="A9:A10"/>
    <mergeCell ref="B9:B10"/>
    <mergeCell ref="M9:Q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1:11" ht="15">
      <c r="A1" s="12"/>
      <c r="B1" s="12"/>
      <c r="C1" s="12"/>
      <c r="D1" s="12"/>
      <c r="E1" s="12"/>
      <c r="F1" s="12"/>
      <c r="G1" s="12" t="s">
        <v>85</v>
      </c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 t="s">
        <v>86</v>
      </c>
      <c r="G2" s="12"/>
      <c r="H2" s="12"/>
      <c r="I2" s="12"/>
      <c r="J2" s="12"/>
      <c r="K2" s="12"/>
    </row>
    <row r="3" spans="1:11" ht="15">
      <c r="A3" s="12"/>
      <c r="B3" s="12"/>
      <c r="C3" s="12"/>
      <c r="D3" s="12"/>
      <c r="E3" s="12"/>
      <c r="F3" s="12" t="s">
        <v>87</v>
      </c>
      <c r="G3" s="12"/>
      <c r="H3" s="12"/>
      <c r="I3" s="12"/>
      <c r="J3" s="12"/>
      <c r="K3" s="12"/>
    </row>
    <row r="4" spans="1:11" ht="15">
      <c r="A4" s="12" t="s">
        <v>83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>
      <c r="A6" s="71" t="s">
        <v>14</v>
      </c>
      <c r="B6" s="72" t="s">
        <v>60</v>
      </c>
      <c r="C6" s="72"/>
      <c r="D6" s="72"/>
      <c r="E6" s="73"/>
      <c r="F6" s="73"/>
      <c r="G6" s="12"/>
      <c r="H6" s="12"/>
      <c r="I6" s="12"/>
      <c r="J6" s="12"/>
      <c r="K6" s="12"/>
    </row>
    <row r="7" spans="1:11" ht="15.75">
      <c r="A7" s="73"/>
      <c r="B7" s="72" t="s">
        <v>82</v>
      </c>
      <c r="C7" s="72"/>
      <c r="D7" s="72"/>
      <c r="E7" s="73"/>
      <c r="F7" s="73"/>
      <c r="G7" s="12"/>
      <c r="H7" s="12"/>
      <c r="I7" s="12"/>
      <c r="J7" s="12"/>
      <c r="K7" s="12"/>
    </row>
    <row r="8" spans="1:11" ht="15.75">
      <c r="A8" s="73"/>
      <c r="B8" s="74"/>
      <c r="C8" s="73"/>
      <c r="D8" s="73"/>
      <c r="E8" s="73"/>
      <c r="F8" s="73"/>
      <c r="G8" s="12"/>
      <c r="H8" s="12"/>
      <c r="I8" s="12"/>
      <c r="J8" s="12"/>
      <c r="K8" s="12"/>
    </row>
    <row r="9" spans="1:11" ht="15.75">
      <c r="A9" s="73"/>
      <c r="B9" s="75" t="s">
        <v>76</v>
      </c>
      <c r="C9" s="76"/>
      <c r="D9" s="76"/>
      <c r="E9" s="73"/>
      <c r="F9" s="73"/>
      <c r="G9" s="12"/>
      <c r="H9" s="12"/>
      <c r="I9" s="12"/>
      <c r="J9" s="12"/>
      <c r="K9" s="12"/>
    </row>
    <row r="10" spans="1:11" ht="47.25">
      <c r="A10" s="73"/>
      <c r="B10" s="77" t="s">
        <v>65</v>
      </c>
      <c r="C10" s="78">
        <v>244200</v>
      </c>
      <c r="D10" s="79"/>
      <c r="E10" s="73"/>
      <c r="F10" s="73"/>
      <c r="G10" s="12"/>
      <c r="H10" s="12"/>
      <c r="I10" s="12"/>
      <c r="J10" s="12"/>
      <c r="K10" s="12"/>
    </row>
    <row r="11" spans="1:11" ht="15.75">
      <c r="A11" s="73"/>
      <c r="B11" s="80" t="s">
        <v>66</v>
      </c>
      <c r="C11" s="78">
        <v>215961</v>
      </c>
      <c r="D11" s="79"/>
      <c r="E11" s="73"/>
      <c r="F11" s="73"/>
      <c r="G11" s="12"/>
      <c r="H11" s="12"/>
      <c r="I11" s="12"/>
      <c r="J11" s="12"/>
      <c r="K11" s="12"/>
    </row>
    <row r="12" spans="1:11" ht="15.75">
      <c r="A12" s="73"/>
      <c r="B12" s="81" t="s">
        <v>64</v>
      </c>
      <c r="C12" s="78">
        <f>SUM(C10:C11)</f>
        <v>460161</v>
      </c>
      <c r="D12" s="82"/>
      <c r="E12" s="73"/>
      <c r="F12" s="73"/>
      <c r="G12" s="12"/>
      <c r="H12" s="12"/>
      <c r="I12" s="12"/>
      <c r="J12" s="12"/>
      <c r="K12" s="12"/>
    </row>
    <row r="13" spans="1:11" ht="15.75">
      <c r="A13" s="73"/>
      <c r="B13" s="73"/>
      <c r="C13" s="73"/>
      <c r="D13" s="73"/>
      <c r="E13" s="73"/>
      <c r="F13" s="73"/>
      <c r="G13" s="12"/>
      <c r="H13" s="12"/>
      <c r="I13" s="12"/>
      <c r="J13" s="12"/>
      <c r="K13" s="12"/>
    </row>
    <row r="14" spans="1:11" ht="15.75">
      <c r="A14" s="73"/>
      <c r="B14" s="73"/>
      <c r="C14" s="73"/>
      <c r="D14" s="73"/>
      <c r="E14" s="73"/>
      <c r="F14" s="73"/>
      <c r="G14" s="12"/>
      <c r="H14" s="12"/>
      <c r="I14" s="12"/>
      <c r="J14" s="12"/>
      <c r="K14" s="12"/>
    </row>
    <row r="15" spans="1:11" ht="15.75">
      <c r="A15" s="71" t="s">
        <v>15</v>
      </c>
      <c r="B15" s="72" t="s">
        <v>71</v>
      </c>
      <c r="C15" s="72"/>
      <c r="D15" s="72"/>
      <c r="E15" s="73"/>
      <c r="F15" s="73"/>
      <c r="G15" s="12"/>
      <c r="H15" s="12"/>
      <c r="I15" s="12"/>
      <c r="J15" s="12"/>
      <c r="K15" s="12"/>
    </row>
    <row r="16" spans="1:11" ht="15.75">
      <c r="A16" s="71"/>
      <c r="B16" s="72" t="s">
        <v>82</v>
      </c>
      <c r="C16" s="72"/>
      <c r="D16" s="72"/>
      <c r="E16" s="73"/>
      <c r="F16" s="73"/>
      <c r="G16" s="12"/>
      <c r="H16" s="12"/>
      <c r="I16" s="12"/>
      <c r="J16" s="12"/>
      <c r="K16" s="12"/>
    </row>
    <row r="17" spans="1:11" ht="15.75">
      <c r="A17" s="73"/>
      <c r="B17" s="73"/>
      <c r="C17" s="73"/>
      <c r="D17" s="73"/>
      <c r="E17" s="73"/>
      <c r="F17" s="73"/>
      <c r="G17" s="12"/>
      <c r="H17" s="12"/>
      <c r="I17" s="12"/>
      <c r="J17" s="12"/>
      <c r="K17" s="12"/>
    </row>
    <row r="18" spans="1:11" ht="15.75">
      <c r="A18" s="73"/>
      <c r="B18" s="83" t="s">
        <v>67</v>
      </c>
      <c r="C18" s="83">
        <v>3904</v>
      </c>
      <c r="D18" s="73"/>
      <c r="E18" s="73"/>
      <c r="F18" s="73"/>
      <c r="G18" s="12"/>
      <c r="H18" s="12"/>
      <c r="I18" s="12"/>
      <c r="J18" s="12"/>
      <c r="K18" s="12"/>
    </row>
    <row r="19" spans="1:11" ht="15.75">
      <c r="A19" s="73"/>
      <c r="B19" s="83" t="s">
        <v>68</v>
      </c>
      <c r="C19" s="83">
        <v>896</v>
      </c>
      <c r="D19" s="73"/>
      <c r="E19" s="73"/>
      <c r="F19" s="73"/>
      <c r="G19" s="12"/>
      <c r="H19" s="12"/>
      <c r="I19" s="12"/>
      <c r="J19" s="12"/>
      <c r="K19" s="12"/>
    </row>
    <row r="20" spans="1:11" ht="15.75">
      <c r="A20" s="73"/>
      <c r="B20" s="78" t="s">
        <v>69</v>
      </c>
      <c r="C20" s="78">
        <f>SUM(C18:C19)</f>
        <v>4800</v>
      </c>
      <c r="D20" s="73"/>
      <c r="E20" s="73"/>
      <c r="F20" s="73"/>
      <c r="G20" s="12"/>
      <c r="H20" s="12"/>
      <c r="I20" s="12"/>
      <c r="J20" s="12"/>
      <c r="K20" s="12"/>
    </row>
    <row r="21" spans="1:11" ht="15.75">
      <c r="A21" s="73"/>
      <c r="B21" s="73"/>
      <c r="C21" s="73"/>
      <c r="D21" s="73"/>
      <c r="E21" s="73"/>
      <c r="F21" s="73"/>
      <c r="G21" s="12"/>
      <c r="H21" s="12"/>
      <c r="I21" s="12"/>
      <c r="J21" s="12"/>
      <c r="K21" s="12"/>
    </row>
    <row r="22" spans="1:11" ht="15.75">
      <c r="A22" s="84"/>
      <c r="B22" s="85" t="s">
        <v>78</v>
      </c>
      <c r="C22" s="85">
        <f>C12+C20</f>
        <v>464961</v>
      </c>
      <c r="D22" s="73"/>
      <c r="E22" s="73"/>
      <c r="F22" s="73"/>
      <c r="G22" s="12"/>
      <c r="H22" s="12"/>
      <c r="I22" s="12"/>
      <c r="J22" s="12"/>
      <c r="K22" s="12"/>
    </row>
    <row r="23" spans="1:11" ht="15.75">
      <c r="A23" s="73"/>
      <c r="B23" s="73"/>
      <c r="C23" s="73"/>
      <c r="D23" s="73"/>
      <c r="E23" s="73"/>
      <c r="F23" s="73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2016-01-05T11:21:57Z</cp:lastPrinted>
  <dcterms:created xsi:type="dcterms:W3CDTF">2008-11-20T09:03:05Z</dcterms:created>
  <dcterms:modified xsi:type="dcterms:W3CDTF">2016-01-05T11:22:35Z</dcterms:modified>
  <cp:category/>
  <cp:version/>
  <cp:contentType/>
  <cp:contentStatus/>
</cp:coreProperties>
</file>