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Lapa1" sheetId="1" r:id="rId1"/>
    <sheet name="skolas" sheetId="2" r:id="rId2"/>
    <sheet name="bērni līdz 5 gadiem" sheetId="3" r:id="rId3"/>
    <sheet name="bērni no 5.gadu vec." sheetId="4" r:id="rId4"/>
  </sheets>
  <definedNames/>
  <calcPr fullCalcOnLoad="1"/>
</workbook>
</file>

<file path=xl/sharedStrings.xml><?xml version="1.0" encoding="utf-8"?>
<sst xmlns="http://schemas.openxmlformats.org/spreadsheetml/2006/main" count="196" uniqueCount="98">
  <si>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</si>
  <si>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</si>
  <si>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</si>
  <si>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</si>
  <si>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</si>
  <si>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</si>
  <si>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</si>
  <si>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</si>
  <si>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</si>
  <si>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Darba devēja valsts obligātas sociālās apdrošināšanas iemaksas, pabalsti un kompensācijas (izņemot darba devēja VSAOI , kuras piešķir kā mērķdotāciju)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</si>
  <si>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</si>
  <si>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</si>
  <si>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</si>
  <si>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</si>
  <si>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</si>
  <si>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</si>
  <si>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</si>
  <si>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</si>
  <si>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</si>
  <si>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</si>
  <si>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</si>
  <si>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</si>
  <si>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</si>
  <si>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</si>
  <si>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</si>
  <si>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</si>
  <si>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</si>
  <si>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</si>
  <si>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</si>
  <si>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</si>
  <si>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</si>
  <si>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</si>
  <si>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</si>
  <si>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</si>
  <si>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</si>
  <si>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</si>
  <si>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</si>
  <si>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</si>
  <si>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</si>
  <si>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</si>
  <si>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</si>
  <si>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</si>
  <si>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</si>
  <si>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Amata vienību skaits</t>
  </si>
  <si>
    <t>PII Saulīte</t>
  </si>
  <si>
    <t>No ēdināšanas dienesta</t>
  </si>
  <si>
    <t>1 pavārs</t>
  </si>
  <si>
    <t>NoPII "Saulīte" uz PII "Kastanīti" , PII " Priedīti", 1. vidussk.</t>
  </si>
  <si>
    <t>veļas mazgāšana</t>
  </si>
  <si>
    <t>šoferis</t>
  </si>
  <si>
    <t>Kopā</t>
  </si>
  <si>
    <t>PII Priedīte</t>
  </si>
  <si>
    <t>PII Kastanītis</t>
  </si>
  <si>
    <t>Madonas pilsētas 1. vidusskola</t>
  </si>
  <si>
    <t>3 pavāri</t>
  </si>
  <si>
    <t>1 konditors</t>
  </si>
  <si>
    <t>1 ēdamz.pārz.</t>
  </si>
  <si>
    <t xml:space="preserve">apkopēja </t>
  </si>
  <si>
    <t>Pavisam algas</t>
  </si>
  <si>
    <t>Pārējie ēdināšanas dienesta izdevumi</t>
  </si>
  <si>
    <t xml:space="preserve">Darba samaksa 1100 kods </t>
  </si>
  <si>
    <t>Darba devēja soc. 1200 kods</t>
  </si>
  <si>
    <t>Likme mēnesī</t>
  </si>
  <si>
    <t xml:space="preserve">Kopā </t>
  </si>
  <si>
    <t>Madonas pilsētas 1. vidusskola (no 4.kl.)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</si>
  <si>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</si>
  <si>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</si>
  <si>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</si>
  <si>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</si>
  <si>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</si>
  <si>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</si>
  <si>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</si>
  <si>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 xml:space="preserve">Izmaksu aprēķins 2016. gadā bērniem no 5.gadu vecuma   </t>
  </si>
  <si>
    <t>Pēc 2015.gada naudas plūsmas</t>
  </si>
  <si>
    <t>Pēc 2015.gada naudas plūsmas (eiro)</t>
  </si>
  <si>
    <t xml:space="preserve">        09.100. Pirmsskolas  izglītības iestāžu izdevumi pēc 2015.gada naudas plūsmas (eiro)</t>
  </si>
  <si>
    <t xml:space="preserve">Izmaksu aprēķins 2016. gadā bērniem līdz 5.gadu vecumam    </t>
  </si>
  <si>
    <t xml:space="preserve">Izmaksu aprēķins 2016. gadā par vienu audzēkni    </t>
  </si>
  <si>
    <t>09.200. Pamata un vispārējās izglītības iestāžu izdevumi pēc 2015.gada naudas plūsmas  (eiro)</t>
  </si>
  <si>
    <t>Atalgojums (izņemot mērķdotācijas, prēmijas naudas balvas un materiālo stimulēšanu (1148)darba devēja piešķirtos labumus un maksājumus (1170))</t>
  </si>
  <si>
    <t>Pakalpojumi</t>
  </si>
  <si>
    <t xml:space="preserve">Skolēnu skaits uz 01.01.2016. </t>
  </si>
  <si>
    <t>1pavāra palīgs</t>
  </si>
  <si>
    <t>Virtuves vadītājs</t>
  </si>
  <si>
    <t>1,3 pavāra palīgs</t>
  </si>
  <si>
    <t xml:space="preserve">Virtuves vadītājs </t>
  </si>
  <si>
    <t>1,8 pavāra palīgs</t>
  </si>
  <si>
    <t>0,4 pavāra palīgs</t>
  </si>
  <si>
    <t xml:space="preserve">Bērnu ēdināšanas reižu skaits </t>
  </si>
  <si>
    <t>Brīvpusdienas (pašv.fin.)</t>
  </si>
  <si>
    <t>Izmaiņas un papildus izdevumi pie savstarpējo norēķinu aprēķina 2016.gadā</t>
  </si>
  <si>
    <t>(2015.g.faktiskie izdevumi eiro)</t>
  </si>
  <si>
    <t xml:space="preserve">Bērnu skaits uz 01.01.2016. </t>
  </si>
  <si>
    <t>Ēdināšanas izdevumi - pašvaldības brīvpusdienas  (izņemot maksas pakalpojumus)</t>
  </si>
  <si>
    <t>Ēdināšanas izdevumi - pašvaldības brīvpusdienas  (izņemot valsts budžeta līdzekļus ēdināšanai )</t>
  </si>
  <si>
    <t>Pielikums</t>
  </si>
  <si>
    <t>Madonas novada pašvaldības domes 17.02.2016. lēmumam Nr.48</t>
  </si>
  <si>
    <t>(protokols Nr.3, 12.p.)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</si>
</sst>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horizontal="center" vertical="top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Fill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24">
      <selection activeCell="L41" sqref="L41"/>
    </sheetView>
  </sheetViews>
  <sheetFormatPr defaultColWidth="9.140625" defaultRowHeight="12.75"/>
  <cols>
    <col min="1" max="1" width="22.7109375" style="0" customWidth="1"/>
    <col min="2" max="2" width="13.421875" style="0" customWidth="1"/>
    <col min="6" max="6" width="9.57421875" style="0" bestFit="1" customWidth="1"/>
    <col min="9" max="10" width="9.57421875" style="0" bestFit="1" customWidth="1"/>
  </cols>
  <sheetData>
    <row r="1" spans="1:5" ht="12.75">
      <c r="A1" s="20" t="s">
        <v>90</v>
      </c>
      <c r="B1" s="20"/>
      <c r="C1" s="20"/>
      <c r="D1" s="20"/>
      <c r="E1" s="20"/>
    </row>
    <row r="2" spans="1:5" ht="12.75">
      <c r="A2" s="37"/>
      <c r="B2" s="37" t="s">
        <v>91</v>
      </c>
      <c r="C2" s="7"/>
      <c r="D2" s="7"/>
      <c r="E2" s="7"/>
    </row>
    <row r="3" spans="1:6" ht="12.75">
      <c r="A3" s="56"/>
      <c r="B3" s="56"/>
      <c r="C3" s="7"/>
      <c r="D3" s="7"/>
      <c r="E3" s="7"/>
      <c r="F3" s="53"/>
    </row>
    <row r="4" spans="1:10" ht="51">
      <c r="A4" s="36"/>
      <c r="B4" s="42" t="s">
        <v>43</v>
      </c>
      <c r="C4" s="42" t="s">
        <v>62</v>
      </c>
      <c r="D4" s="42" t="s">
        <v>60</v>
      </c>
      <c r="E4" s="42" t="s">
        <v>61</v>
      </c>
      <c r="F4" s="57" t="s">
        <v>63</v>
      </c>
      <c r="G4" s="40"/>
      <c r="H4" s="7"/>
      <c r="I4" s="7"/>
      <c r="J4" s="7"/>
    </row>
    <row r="5" spans="1:10" ht="12.75">
      <c r="A5" s="21" t="s">
        <v>44</v>
      </c>
      <c r="B5" s="21"/>
      <c r="C5" s="18"/>
      <c r="D5" s="18"/>
      <c r="E5" s="18"/>
      <c r="F5" s="18"/>
      <c r="G5" s="40"/>
      <c r="H5" s="7"/>
      <c r="I5" s="7"/>
      <c r="J5" s="7"/>
    </row>
    <row r="6" spans="1:10" ht="12.75">
      <c r="A6" s="18" t="s">
        <v>45</v>
      </c>
      <c r="B6" s="18"/>
      <c r="C6" s="18"/>
      <c r="D6" s="18"/>
      <c r="E6" s="18"/>
      <c r="F6" s="18"/>
      <c r="G6" s="40"/>
      <c r="H6" s="7"/>
      <c r="I6" s="7"/>
      <c r="J6" s="7"/>
    </row>
    <row r="7" spans="1:10" ht="12.75">
      <c r="A7" s="18" t="s">
        <v>46</v>
      </c>
      <c r="B7" s="18">
        <v>1</v>
      </c>
      <c r="C7" s="18">
        <v>534</v>
      </c>
      <c r="D7" s="19"/>
      <c r="E7" s="18"/>
      <c r="F7" s="18"/>
      <c r="G7" s="44"/>
      <c r="H7" s="7"/>
      <c r="I7" s="7"/>
      <c r="J7" s="7"/>
    </row>
    <row r="8" spans="1:10" ht="12.75">
      <c r="A8" s="18" t="s">
        <v>82</v>
      </c>
      <c r="B8" s="18">
        <v>1</v>
      </c>
      <c r="C8" s="18">
        <v>360</v>
      </c>
      <c r="D8" s="19"/>
      <c r="E8" s="18"/>
      <c r="F8" s="18"/>
      <c r="G8" s="37"/>
      <c r="H8" s="7"/>
      <c r="I8" s="7"/>
      <c r="J8" s="7"/>
    </row>
    <row r="9" spans="1:10" ht="12.75">
      <c r="A9" s="18" t="s">
        <v>83</v>
      </c>
      <c r="B9" s="18">
        <v>0.5</v>
      </c>
      <c r="C9" s="18">
        <v>231</v>
      </c>
      <c r="D9" s="19"/>
      <c r="E9" s="18"/>
      <c r="F9" s="18"/>
      <c r="G9" s="7"/>
      <c r="H9" s="7"/>
      <c r="I9" s="7"/>
      <c r="J9" s="7"/>
    </row>
    <row r="10" spans="1:10" ht="38.25">
      <c r="A10" s="58" t="s">
        <v>47</v>
      </c>
      <c r="B10" s="58"/>
      <c r="C10" s="21"/>
      <c r="D10" s="19"/>
      <c r="E10" s="21"/>
      <c r="F10" s="21"/>
      <c r="G10" s="37"/>
      <c r="H10" s="7"/>
      <c r="I10" s="7"/>
      <c r="J10" s="7"/>
    </row>
    <row r="11" spans="1:10" ht="12.75">
      <c r="A11" s="18" t="s">
        <v>48</v>
      </c>
      <c r="B11" s="18">
        <v>-1</v>
      </c>
      <c r="C11" s="18">
        <v>-443</v>
      </c>
      <c r="D11" s="19"/>
      <c r="E11" s="18"/>
      <c r="F11" s="18"/>
      <c r="G11" s="7"/>
      <c r="H11" s="7"/>
      <c r="I11" s="7"/>
      <c r="J11" s="7"/>
    </row>
    <row r="12" spans="1:10" ht="12.75">
      <c r="A12" s="18" t="s">
        <v>49</v>
      </c>
      <c r="B12" s="18">
        <v>-0.68</v>
      </c>
      <c r="C12" s="18">
        <v>-447</v>
      </c>
      <c r="D12" s="19"/>
      <c r="E12" s="18"/>
      <c r="F12" s="18"/>
      <c r="G12" s="7"/>
      <c r="H12" s="7"/>
      <c r="I12" s="7"/>
      <c r="J12" s="7"/>
    </row>
    <row r="13" spans="1:10" ht="12.75">
      <c r="A13" s="18" t="s">
        <v>50</v>
      </c>
      <c r="B13" s="21">
        <f>SUM(B7:B12)</f>
        <v>0.82</v>
      </c>
      <c r="C13" s="21">
        <f>SUM(C7:C12)</f>
        <v>235</v>
      </c>
      <c r="D13" s="21">
        <v>2675</v>
      </c>
      <c r="E13" s="21">
        <v>749</v>
      </c>
      <c r="F13" s="59">
        <f>D13+E13</f>
        <v>3424</v>
      </c>
      <c r="G13" s="45"/>
      <c r="H13" s="7"/>
      <c r="I13" s="40"/>
      <c r="J13" s="40"/>
    </row>
    <row r="14" spans="1:10" ht="12.75">
      <c r="A14" s="18"/>
      <c r="B14" s="18"/>
      <c r="C14" s="19"/>
      <c r="D14" s="19"/>
      <c r="E14" s="60"/>
      <c r="F14" s="59"/>
      <c r="G14" s="45"/>
      <c r="H14" s="7"/>
      <c r="I14" s="40"/>
      <c r="J14" s="40"/>
    </row>
    <row r="15" spans="1:10" ht="12.75">
      <c r="A15" s="21" t="s">
        <v>51</v>
      </c>
      <c r="B15" s="21"/>
      <c r="C15" s="19"/>
      <c r="D15" s="19"/>
      <c r="E15" s="60"/>
      <c r="F15" s="59"/>
      <c r="G15" s="45"/>
      <c r="H15" s="7"/>
      <c r="I15" s="40"/>
      <c r="J15" s="40"/>
    </row>
    <row r="16" spans="1:10" ht="12.75">
      <c r="A16" s="18" t="s">
        <v>48</v>
      </c>
      <c r="B16" s="18">
        <v>0.65</v>
      </c>
      <c r="C16" s="19">
        <v>288</v>
      </c>
      <c r="D16" s="19"/>
      <c r="E16" s="60"/>
      <c r="F16" s="59"/>
      <c r="G16" s="45"/>
      <c r="H16" s="7"/>
      <c r="I16" s="40"/>
      <c r="J16" s="40"/>
    </row>
    <row r="17" spans="1:10" ht="12.75">
      <c r="A17" s="18" t="s">
        <v>49</v>
      </c>
      <c r="B17" s="18">
        <v>0.15</v>
      </c>
      <c r="C17" s="19">
        <v>98</v>
      </c>
      <c r="D17" s="19"/>
      <c r="E17" s="60"/>
      <c r="F17" s="59"/>
      <c r="G17" s="45"/>
      <c r="H17" s="7"/>
      <c r="I17" s="40"/>
      <c r="J17" s="40"/>
    </row>
    <row r="18" spans="1:10" ht="12.75">
      <c r="A18" s="18" t="s">
        <v>50</v>
      </c>
      <c r="B18" s="21">
        <f>SUM(B16:B17)</f>
        <v>0.8</v>
      </c>
      <c r="C18" s="21">
        <f>SUM(C16:C17)</f>
        <v>386</v>
      </c>
      <c r="D18" s="21">
        <v>4394</v>
      </c>
      <c r="E18" s="21">
        <v>1231</v>
      </c>
      <c r="F18" s="59">
        <f>D18+E18</f>
        <v>5625</v>
      </c>
      <c r="G18" s="45"/>
      <c r="H18" s="7"/>
      <c r="I18" s="40"/>
      <c r="J18" s="40"/>
    </row>
    <row r="19" spans="1:10" ht="12.75">
      <c r="A19" s="18"/>
      <c r="B19" s="21"/>
      <c r="C19" s="19"/>
      <c r="D19" s="19"/>
      <c r="E19" s="60"/>
      <c r="F19" s="59"/>
      <c r="G19" s="45"/>
      <c r="H19" s="7"/>
      <c r="I19" s="40"/>
      <c r="J19" s="40"/>
    </row>
    <row r="20" spans="1:10" ht="12.75">
      <c r="A20" s="21" t="s">
        <v>52</v>
      </c>
      <c r="B20" s="21"/>
      <c r="C20" s="19"/>
      <c r="D20" s="19"/>
      <c r="E20" s="60"/>
      <c r="F20" s="59"/>
      <c r="G20" s="45"/>
      <c r="H20" s="7"/>
      <c r="I20" s="40"/>
      <c r="J20" s="40"/>
    </row>
    <row r="21" spans="1:10" ht="12.75">
      <c r="A21" s="18" t="s">
        <v>48</v>
      </c>
      <c r="B21" s="18">
        <v>0.35</v>
      </c>
      <c r="C21" s="19">
        <v>155</v>
      </c>
      <c r="D21" s="19"/>
      <c r="E21" s="60"/>
      <c r="F21" s="59"/>
      <c r="G21" s="45"/>
      <c r="H21" s="7"/>
      <c r="I21" s="40"/>
      <c r="J21" s="40"/>
    </row>
    <row r="22" spans="1:10" ht="12.75">
      <c r="A22" s="18" t="s">
        <v>49</v>
      </c>
      <c r="B22" s="18">
        <v>0.08</v>
      </c>
      <c r="C22" s="19">
        <v>53</v>
      </c>
      <c r="D22" s="19"/>
      <c r="E22" s="60"/>
      <c r="F22" s="59"/>
      <c r="G22" s="45"/>
      <c r="H22" s="7"/>
      <c r="I22" s="40"/>
      <c r="J22" s="40"/>
    </row>
    <row r="23" spans="1:10" ht="12.75">
      <c r="A23" s="38" t="s">
        <v>50</v>
      </c>
      <c r="B23" s="21">
        <f>SUM(B21:B22)</f>
        <v>0.43</v>
      </c>
      <c r="C23" s="21">
        <f>SUM(C21:C22)</f>
        <v>208</v>
      </c>
      <c r="D23" s="21">
        <v>2368</v>
      </c>
      <c r="E23" s="21">
        <v>663</v>
      </c>
      <c r="F23" s="59">
        <f>D23+E23</f>
        <v>3031</v>
      </c>
      <c r="G23" s="45"/>
      <c r="H23" s="7"/>
      <c r="I23" s="40"/>
      <c r="J23" s="40"/>
    </row>
    <row r="24" spans="1:10" ht="12.75">
      <c r="A24" s="18"/>
      <c r="B24" s="18"/>
      <c r="C24" s="19"/>
      <c r="D24" s="19"/>
      <c r="E24" s="60"/>
      <c r="F24" s="59"/>
      <c r="G24" s="45"/>
      <c r="H24" s="7"/>
      <c r="I24" s="40"/>
      <c r="J24" s="40"/>
    </row>
    <row r="25" spans="1:10" ht="12.75">
      <c r="A25" s="20" t="s">
        <v>53</v>
      </c>
      <c r="B25" s="20"/>
      <c r="C25" s="19"/>
      <c r="D25" s="19"/>
      <c r="E25" s="60"/>
      <c r="F25" s="59"/>
      <c r="G25" s="45"/>
      <c r="H25" s="7"/>
      <c r="I25" s="40"/>
      <c r="J25" s="40"/>
    </row>
    <row r="26" spans="1:10" ht="12.75">
      <c r="A26" s="18" t="s">
        <v>45</v>
      </c>
      <c r="B26" s="18"/>
      <c r="C26" s="19"/>
      <c r="D26" s="19"/>
      <c r="E26" s="60"/>
      <c r="F26" s="59"/>
      <c r="G26" s="45"/>
      <c r="H26" s="7"/>
      <c r="I26" s="40"/>
      <c r="J26" s="40"/>
    </row>
    <row r="27" spans="1:10" ht="12.75">
      <c r="A27" s="18" t="s">
        <v>54</v>
      </c>
      <c r="B27" s="18">
        <v>3</v>
      </c>
      <c r="C27" s="19">
        <v>1422</v>
      </c>
      <c r="D27" s="19"/>
      <c r="E27" s="60"/>
      <c r="F27" s="59"/>
      <c r="G27" s="45"/>
      <c r="H27" s="7"/>
      <c r="I27" s="40"/>
      <c r="J27" s="40"/>
    </row>
    <row r="28" spans="1:10" ht="12.75">
      <c r="A28" s="18" t="s">
        <v>55</v>
      </c>
      <c r="B28" s="18">
        <v>1</v>
      </c>
      <c r="C28" s="19">
        <v>474</v>
      </c>
      <c r="D28" s="19"/>
      <c r="E28" s="60"/>
      <c r="F28" s="59"/>
      <c r="G28" s="45"/>
      <c r="H28" s="7"/>
      <c r="I28" s="40"/>
      <c r="J28" s="40"/>
    </row>
    <row r="29" spans="1:10" ht="12.75">
      <c r="A29" s="18" t="s">
        <v>84</v>
      </c>
      <c r="B29" s="18">
        <v>1.3</v>
      </c>
      <c r="C29" s="19">
        <v>468</v>
      </c>
      <c r="D29" s="19"/>
      <c r="E29" s="60"/>
      <c r="F29" s="59"/>
      <c r="G29" s="45"/>
      <c r="H29" s="7"/>
      <c r="I29" s="40"/>
      <c r="J29" s="40"/>
    </row>
    <row r="30" spans="1:10" ht="12.75">
      <c r="A30" s="18" t="s">
        <v>56</v>
      </c>
      <c r="B30" s="18">
        <v>0.5</v>
      </c>
      <c r="C30" s="19">
        <v>188</v>
      </c>
      <c r="D30" s="19"/>
      <c r="E30" s="60"/>
      <c r="F30" s="59"/>
      <c r="G30" s="45"/>
      <c r="H30" s="7"/>
      <c r="I30" s="40"/>
      <c r="J30" s="40"/>
    </row>
    <row r="31" spans="1:10" ht="12.75">
      <c r="A31" s="18" t="s">
        <v>57</v>
      </c>
      <c r="B31" s="18">
        <v>0.5</v>
      </c>
      <c r="C31" s="19">
        <v>180</v>
      </c>
      <c r="D31" s="19"/>
      <c r="E31" s="60"/>
      <c r="F31" s="59"/>
      <c r="G31" s="45"/>
      <c r="H31" s="7"/>
      <c r="I31" s="40"/>
      <c r="J31" s="40"/>
    </row>
    <row r="32" spans="1:10" ht="12.75">
      <c r="A32" s="18" t="s">
        <v>85</v>
      </c>
      <c r="B32" s="18">
        <v>0.5</v>
      </c>
      <c r="C32" s="19">
        <v>231</v>
      </c>
      <c r="D32" s="19"/>
      <c r="E32" s="60"/>
      <c r="F32" s="59"/>
      <c r="G32" s="45"/>
      <c r="H32" s="7"/>
      <c r="I32" s="40"/>
      <c r="J32" s="40"/>
    </row>
    <row r="33" spans="1:10" ht="12.75">
      <c r="A33" s="18"/>
      <c r="B33" s="18"/>
      <c r="C33" s="19"/>
      <c r="D33" s="19"/>
      <c r="E33" s="60"/>
      <c r="F33" s="59"/>
      <c r="G33" s="45"/>
      <c r="H33" s="7"/>
      <c r="I33" s="40"/>
      <c r="J33" s="40"/>
    </row>
    <row r="34" spans="1:10" ht="12.75">
      <c r="A34" s="18" t="s">
        <v>49</v>
      </c>
      <c r="B34" s="18">
        <v>0.45</v>
      </c>
      <c r="C34" s="19">
        <v>296</v>
      </c>
      <c r="D34" s="19"/>
      <c r="E34" s="60"/>
      <c r="F34" s="59"/>
      <c r="G34" s="45"/>
      <c r="H34" s="7"/>
      <c r="I34" s="40"/>
      <c r="J34" s="40"/>
    </row>
    <row r="35" spans="1:10" ht="12.75">
      <c r="A35" s="18" t="s">
        <v>50</v>
      </c>
      <c r="B35" s="21">
        <f>SUM(B27:B34)</f>
        <v>7.25</v>
      </c>
      <c r="C35" s="21">
        <f>SUM(C27:C34)</f>
        <v>3259</v>
      </c>
      <c r="D35" s="21">
        <v>37098</v>
      </c>
      <c r="E35" s="21">
        <v>10392</v>
      </c>
      <c r="F35" s="59">
        <f>D35+E35</f>
        <v>47490</v>
      </c>
      <c r="G35" s="45"/>
      <c r="H35" s="7"/>
      <c r="I35" s="40"/>
      <c r="J35" s="40"/>
    </row>
    <row r="36" spans="1:10" ht="12.75">
      <c r="A36" s="18"/>
      <c r="B36" s="21"/>
      <c r="C36" s="19"/>
      <c r="D36" s="19"/>
      <c r="E36" s="61"/>
      <c r="F36" s="59"/>
      <c r="G36" s="45"/>
      <c r="H36" s="7"/>
      <c r="I36" s="40"/>
      <c r="J36" s="40"/>
    </row>
    <row r="37" spans="1:12" ht="12.75">
      <c r="A37" s="21" t="s">
        <v>11</v>
      </c>
      <c r="B37" s="21"/>
      <c r="C37" s="19"/>
      <c r="D37" s="19"/>
      <c r="E37" s="61"/>
      <c r="F37" s="59"/>
      <c r="G37" s="45"/>
      <c r="H37" s="7"/>
      <c r="I37" s="40"/>
      <c r="J37" s="40"/>
      <c r="L37" s="22"/>
    </row>
    <row r="38" spans="1:10" ht="12.75">
      <c r="A38" s="18" t="s">
        <v>46</v>
      </c>
      <c r="B38" s="60">
        <v>1</v>
      </c>
      <c r="C38" s="19">
        <v>534</v>
      </c>
      <c r="D38" s="19"/>
      <c r="E38" s="61"/>
      <c r="F38" s="59"/>
      <c r="G38" s="45"/>
      <c r="H38" s="7"/>
      <c r="I38" s="40"/>
      <c r="J38" s="40"/>
    </row>
    <row r="39" spans="1:10" ht="12.75">
      <c r="A39" s="18" t="s">
        <v>86</v>
      </c>
      <c r="B39" s="60">
        <v>1.8</v>
      </c>
      <c r="C39" s="19">
        <v>648</v>
      </c>
      <c r="D39" s="19"/>
      <c r="E39" s="61"/>
      <c r="F39" s="59"/>
      <c r="G39" s="45"/>
      <c r="H39" s="7"/>
      <c r="I39" s="40"/>
      <c r="J39" s="40"/>
    </row>
    <row r="40" spans="1:10" ht="12.75">
      <c r="A40" s="18" t="s">
        <v>56</v>
      </c>
      <c r="B40" s="18">
        <v>0.5</v>
      </c>
      <c r="C40" s="19">
        <v>188</v>
      </c>
      <c r="D40" s="19"/>
      <c r="E40" s="61"/>
      <c r="F40" s="59"/>
      <c r="G40" s="45"/>
      <c r="H40" s="7"/>
      <c r="I40" s="40"/>
      <c r="J40" s="40"/>
    </row>
    <row r="41" spans="1:10" ht="12.75">
      <c r="A41" s="18" t="s">
        <v>50</v>
      </c>
      <c r="B41" s="21">
        <f>SUM(B38:B40)</f>
        <v>3.3</v>
      </c>
      <c r="C41" s="21">
        <f>SUM(C38:C40)</f>
        <v>1370</v>
      </c>
      <c r="D41" s="21">
        <v>15595</v>
      </c>
      <c r="E41" s="21">
        <v>4368</v>
      </c>
      <c r="F41" s="59">
        <f>D41+E41</f>
        <v>19963</v>
      </c>
      <c r="G41" s="45"/>
      <c r="H41" s="7"/>
      <c r="I41" s="40"/>
      <c r="J41" s="40"/>
    </row>
    <row r="42" spans="1:10" ht="12.75">
      <c r="A42" s="18"/>
      <c r="B42" s="21"/>
      <c r="C42" s="19"/>
      <c r="D42" s="19"/>
      <c r="E42" s="61"/>
      <c r="F42" s="59"/>
      <c r="G42" s="45"/>
      <c r="H42" s="7"/>
      <c r="I42" s="40"/>
      <c r="J42" s="40"/>
    </row>
    <row r="43" spans="1:10" ht="12.75">
      <c r="A43" s="21" t="s">
        <v>12</v>
      </c>
      <c r="B43" s="21"/>
      <c r="C43" s="19"/>
      <c r="D43" s="19"/>
      <c r="E43" s="61"/>
      <c r="F43" s="59"/>
      <c r="G43" s="45"/>
      <c r="H43" s="7"/>
      <c r="I43" s="40"/>
      <c r="J43" s="40"/>
    </row>
    <row r="44" spans="1:10" ht="12.75">
      <c r="A44" s="18" t="s">
        <v>46</v>
      </c>
      <c r="B44" s="18">
        <v>1</v>
      </c>
      <c r="C44" s="19">
        <v>474</v>
      </c>
      <c r="D44" s="19"/>
      <c r="E44" s="61"/>
      <c r="F44" s="59"/>
      <c r="G44" s="45"/>
      <c r="H44" s="7"/>
      <c r="I44" s="40"/>
      <c r="J44" s="40"/>
    </row>
    <row r="45" spans="1:10" ht="12.75">
      <c r="A45" s="18" t="s">
        <v>87</v>
      </c>
      <c r="B45" s="60">
        <v>0.4</v>
      </c>
      <c r="C45" s="19">
        <v>144</v>
      </c>
      <c r="D45" s="19"/>
      <c r="E45" s="61"/>
      <c r="F45" s="59"/>
      <c r="G45" s="45"/>
      <c r="H45" s="7"/>
      <c r="I45" s="40"/>
      <c r="J45" s="40"/>
    </row>
    <row r="46" spans="1:10" ht="12.75">
      <c r="A46" s="18" t="s">
        <v>50</v>
      </c>
      <c r="B46" s="21">
        <f>SUM(B44:B45)</f>
        <v>1.4</v>
      </c>
      <c r="C46" s="21">
        <f>SUM(C44:C45)</f>
        <v>618</v>
      </c>
      <c r="D46" s="21">
        <v>7034</v>
      </c>
      <c r="E46" s="21">
        <v>1971</v>
      </c>
      <c r="F46" s="59">
        <f>D46+E46</f>
        <v>9005</v>
      </c>
      <c r="G46" s="45"/>
      <c r="H46" s="7"/>
      <c r="I46" s="40"/>
      <c r="J46" s="40"/>
    </row>
    <row r="47" spans="1:10" ht="12.75">
      <c r="A47" s="39" t="s">
        <v>58</v>
      </c>
      <c r="B47" s="21"/>
      <c r="C47" s="21">
        <f>C13+C18+C23+C35+C41+C46</f>
        <v>6076</v>
      </c>
      <c r="D47" s="21">
        <f>D13+D18+D23+D35+D41+D46</f>
        <v>69164</v>
      </c>
      <c r="E47" s="21">
        <f>E13+E18+E23+E35+E41+E46</f>
        <v>19374</v>
      </c>
      <c r="F47" s="21">
        <f>F13+F18+F23+F35+F41+F46</f>
        <v>88538</v>
      </c>
      <c r="G47" s="45"/>
      <c r="H47" s="7"/>
      <c r="I47" s="40"/>
      <c r="J47" s="7"/>
    </row>
    <row r="48" spans="1:10" ht="12.75">
      <c r="A48" s="56"/>
      <c r="B48" s="56"/>
      <c r="C48" s="53"/>
      <c r="D48" s="53"/>
      <c r="E48" s="53"/>
      <c r="F48" s="7"/>
      <c r="G48" s="45"/>
      <c r="H48" s="7"/>
      <c r="I48" s="7"/>
      <c r="J48" s="7"/>
    </row>
    <row r="49" spans="1:10" ht="12.75">
      <c r="A49" s="62" t="s">
        <v>59</v>
      </c>
      <c r="B49" s="56"/>
      <c r="C49" s="53"/>
      <c r="D49" s="53"/>
      <c r="E49" s="53"/>
      <c r="F49" s="7"/>
      <c r="G49" s="7"/>
      <c r="H49" s="7"/>
      <c r="I49" s="7"/>
      <c r="J49" s="7"/>
    </row>
    <row r="50" spans="1:6" ht="51">
      <c r="A50" s="63"/>
      <c r="B50" s="54"/>
      <c r="C50" s="58" t="s">
        <v>88</v>
      </c>
      <c r="D50" s="64" t="s">
        <v>89</v>
      </c>
      <c r="E50" s="65"/>
      <c r="F50" s="7"/>
    </row>
    <row r="51" spans="1:9" ht="12.75">
      <c r="A51" s="60" t="s">
        <v>64</v>
      </c>
      <c r="B51" s="60"/>
      <c r="C51" s="60">
        <v>69580</v>
      </c>
      <c r="D51" s="19">
        <v>43140</v>
      </c>
      <c r="E51" s="66"/>
      <c r="F51" s="40"/>
      <c r="I51" s="46"/>
    </row>
    <row r="52" spans="1:9" ht="12.75">
      <c r="A52" s="63" t="s">
        <v>11</v>
      </c>
      <c r="B52" s="54"/>
      <c r="C52" s="60">
        <v>38975</v>
      </c>
      <c r="D52" s="19">
        <v>24165</v>
      </c>
      <c r="E52" s="66"/>
      <c r="F52" s="40"/>
      <c r="I52" s="46"/>
    </row>
    <row r="53" spans="1:9" ht="12.75">
      <c r="A53" s="60" t="s">
        <v>12</v>
      </c>
      <c r="B53" s="60"/>
      <c r="C53" s="60">
        <v>427</v>
      </c>
      <c r="D53" s="19">
        <v>265</v>
      </c>
      <c r="E53" s="66"/>
      <c r="F53" s="40"/>
      <c r="I53" s="22"/>
    </row>
    <row r="54" spans="1:9" ht="12.75">
      <c r="A54" s="55" t="s">
        <v>50</v>
      </c>
      <c r="B54" s="54"/>
      <c r="C54" s="21">
        <f>SUM(C51:C53)</f>
        <v>108982</v>
      </c>
      <c r="D54" s="21">
        <f>SUM(D51:D53)</f>
        <v>67570</v>
      </c>
      <c r="E54" s="45"/>
      <c r="F54" s="37"/>
      <c r="I54" s="22"/>
    </row>
    <row r="55" spans="1:10" ht="12.75">
      <c r="A55" s="53"/>
      <c r="B55" s="53"/>
      <c r="C55" s="53"/>
      <c r="D55" s="66"/>
      <c r="E55" s="62"/>
      <c r="F55" s="7"/>
      <c r="G55" s="53"/>
      <c r="H55" s="62"/>
      <c r="I55" s="62"/>
      <c r="J55" s="62"/>
    </row>
    <row r="56" spans="4:10" ht="12.75">
      <c r="D56" s="43"/>
      <c r="E56" s="35"/>
      <c r="F56" s="7"/>
      <c r="H56" s="53"/>
      <c r="I56" s="53"/>
      <c r="J56" s="53"/>
    </row>
    <row r="57" spans="1:9" s="7" customFormat="1" ht="12.75">
      <c r="A57" s="37"/>
      <c r="B57" s="37"/>
      <c r="C57" s="56"/>
      <c r="I57" s="56"/>
    </row>
    <row r="58" spans="1:4" s="7" customFormat="1" ht="12.75">
      <c r="A58" s="37"/>
      <c r="B58" s="56"/>
      <c r="C58" s="56"/>
      <c r="D58" s="56"/>
    </row>
    <row r="59" spans="1:2" s="7" customFormat="1" ht="12.75">
      <c r="A59" s="56"/>
      <c r="B59" s="67"/>
    </row>
    <row r="60" spans="1:8" s="7" customFormat="1" ht="12.75">
      <c r="A60" s="56"/>
      <c r="B60" s="67"/>
      <c r="H60" s="56"/>
    </row>
    <row r="61" spans="1:2" s="7" customFormat="1" ht="12.75">
      <c r="A61" s="56"/>
      <c r="B61" s="67"/>
    </row>
    <row r="62" s="7" customFormat="1" ht="12.75"/>
    <row r="63" s="7" customFormat="1" ht="12.75"/>
    <row r="64" s="7" customFormat="1" ht="12.75"/>
    <row r="65" s="7" customFormat="1" ht="12.75"/>
    <row r="66" s="7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1">
      <selection activeCell="N1" sqref="N1:S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20" width="9.140625" style="0" customWidth="1"/>
    <col min="21" max="22" width="9.140625" style="7" customWidth="1"/>
    <col min="23" max="23" width="10.57421875" style="7" customWidth="1"/>
    <col min="24" max="28" width="9.140625" style="7" customWidth="1"/>
  </cols>
  <sheetData>
    <row r="1" ht="12.75">
      <c r="N1" t="s">
        <v>95</v>
      </c>
    </row>
    <row r="2" ht="12.75">
      <c r="N2" t="s">
        <v>96</v>
      </c>
    </row>
    <row r="3" ht="12.75">
      <c r="N3" t="s">
        <v>97</v>
      </c>
    </row>
    <row r="4" ht="15">
      <c r="B4" s="11" t="s">
        <v>77</v>
      </c>
    </row>
    <row r="5" spans="1:3" ht="12.75">
      <c r="A5" s="1"/>
      <c r="B5" s="3" t="s">
        <v>73</v>
      </c>
      <c r="C5" s="1"/>
    </row>
    <row r="6" spans="1:3" ht="12.75">
      <c r="A6" s="1"/>
      <c r="B6" s="3"/>
      <c r="C6" s="1"/>
    </row>
    <row r="7" spans="1:20" ht="52.5" customHeight="1">
      <c r="A7" s="27" t="s">
        <v>1</v>
      </c>
      <c r="B7" s="28" t="s">
        <v>0</v>
      </c>
      <c r="C7" s="26" t="s">
        <v>13</v>
      </c>
      <c r="D7" s="26" t="s">
        <v>14</v>
      </c>
      <c r="E7" s="26" t="s">
        <v>11</v>
      </c>
      <c r="F7" s="25" t="s">
        <v>12</v>
      </c>
      <c r="G7" s="26" t="s">
        <v>15</v>
      </c>
      <c r="H7" s="26" t="s">
        <v>16</v>
      </c>
      <c r="I7" s="26" t="s">
        <v>17</v>
      </c>
      <c r="J7" s="26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26" t="s">
        <v>23</v>
      </c>
      <c r="P7" s="26" t="s">
        <v>24</v>
      </c>
      <c r="Q7" s="26" t="s">
        <v>25</v>
      </c>
      <c r="R7" s="26" t="s">
        <v>26</v>
      </c>
      <c r="S7" s="29" t="s">
        <v>27</v>
      </c>
      <c r="T7" s="26" t="s">
        <v>28</v>
      </c>
    </row>
    <row r="8" spans="1:20" ht="22.5" customHeight="1">
      <c r="A8" s="8"/>
      <c r="B8" s="9" t="s">
        <v>81</v>
      </c>
      <c r="C8" s="69">
        <v>705</v>
      </c>
      <c r="D8" s="52">
        <v>364</v>
      </c>
      <c r="E8" s="52">
        <v>243</v>
      </c>
      <c r="F8" s="52">
        <v>122</v>
      </c>
      <c r="G8" s="52">
        <v>73</v>
      </c>
      <c r="H8" s="52">
        <v>85</v>
      </c>
      <c r="I8" s="52">
        <v>95</v>
      </c>
      <c r="J8" s="52">
        <v>87</v>
      </c>
      <c r="K8" s="52">
        <v>131</v>
      </c>
      <c r="L8" s="52">
        <v>53</v>
      </c>
      <c r="M8" s="52">
        <v>78</v>
      </c>
      <c r="N8" s="52">
        <v>172</v>
      </c>
      <c r="O8" s="52">
        <v>95</v>
      </c>
      <c r="P8" s="52">
        <v>51</v>
      </c>
      <c r="Q8" s="52">
        <v>37</v>
      </c>
      <c r="R8" s="52">
        <v>35</v>
      </c>
      <c r="S8" s="52">
        <v>47</v>
      </c>
      <c r="T8" s="70">
        <f aca="true" t="shared" si="0" ref="T8:T30">C8+D8+E8+F8+G8+H8+I8+J8+K8+L8+M8+N8+O8+P8+Q8+R8+S8</f>
        <v>2473</v>
      </c>
    </row>
    <row r="9" spans="1:20" ht="29.25" customHeight="1">
      <c r="A9" s="82" t="s">
        <v>78</v>
      </c>
      <c r="B9" s="83"/>
      <c r="C9" s="83"/>
      <c r="D9" s="83"/>
      <c r="E9" s="83"/>
      <c r="F9" s="83"/>
      <c r="T9" s="70">
        <f t="shared" si="0"/>
        <v>0</v>
      </c>
    </row>
    <row r="10" spans="1:20" ht="39.75" customHeight="1">
      <c r="A10" s="12">
        <v>1100</v>
      </c>
      <c r="B10" s="2" t="s">
        <v>79</v>
      </c>
      <c r="C10" s="68">
        <v>177036</v>
      </c>
      <c r="D10" s="68">
        <v>118297</v>
      </c>
      <c r="E10" s="52">
        <v>84282</v>
      </c>
      <c r="F10" s="52">
        <v>12751</v>
      </c>
      <c r="G10" s="68">
        <v>58890</v>
      </c>
      <c r="H10" s="68">
        <v>66939</v>
      </c>
      <c r="I10" s="68">
        <v>35464</v>
      </c>
      <c r="J10" s="68">
        <v>45568</v>
      </c>
      <c r="K10" s="68">
        <v>64214</v>
      </c>
      <c r="L10" s="68">
        <v>37127</v>
      </c>
      <c r="M10" s="77">
        <v>53802</v>
      </c>
      <c r="N10" s="68">
        <v>97652</v>
      </c>
      <c r="O10" s="68">
        <v>65237</v>
      </c>
      <c r="P10" s="68">
        <v>73350</v>
      </c>
      <c r="Q10" s="77">
        <v>49553</v>
      </c>
      <c r="R10" s="68">
        <v>27591</v>
      </c>
      <c r="S10" s="68">
        <v>57623</v>
      </c>
      <c r="T10" s="70">
        <f t="shared" si="0"/>
        <v>1125376</v>
      </c>
    </row>
    <row r="11" spans="1:20" ht="41.25" customHeight="1">
      <c r="A11" s="12">
        <v>1200</v>
      </c>
      <c r="B11" s="2" t="s">
        <v>9</v>
      </c>
      <c r="C11" s="68">
        <v>48833</v>
      </c>
      <c r="D11" s="68">
        <v>29176</v>
      </c>
      <c r="E11" s="52">
        <v>21708</v>
      </c>
      <c r="F11" s="52">
        <v>3399</v>
      </c>
      <c r="G11" s="68">
        <v>16934</v>
      </c>
      <c r="H11" s="68">
        <v>17433</v>
      </c>
      <c r="I11" s="68">
        <v>8376</v>
      </c>
      <c r="J11" s="68">
        <v>11864</v>
      </c>
      <c r="K11" s="68">
        <v>17787</v>
      </c>
      <c r="L11" s="68">
        <v>10080</v>
      </c>
      <c r="M11" s="77">
        <v>14490</v>
      </c>
      <c r="N11" s="68">
        <v>26403</v>
      </c>
      <c r="O11" s="68">
        <v>15389</v>
      </c>
      <c r="P11" s="68">
        <v>18686</v>
      </c>
      <c r="Q11" s="77">
        <v>11689</v>
      </c>
      <c r="R11" s="68">
        <v>8826</v>
      </c>
      <c r="S11" s="68">
        <v>14705</v>
      </c>
      <c r="T11" s="70">
        <f t="shared" si="0"/>
        <v>295778</v>
      </c>
    </row>
    <row r="12" spans="1:20" ht="45.75" customHeight="1">
      <c r="A12" s="12">
        <v>2100</v>
      </c>
      <c r="B12" s="2" t="s">
        <v>65</v>
      </c>
      <c r="C12" s="68">
        <v>220</v>
      </c>
      <c r="D12" s="68">
        <v>359</v>
      </c>
      <c r="E12" s="52">
        <v>245</v>
      </c>
      <c r="F12" s="52"/>
      <c r="G12" s="68"/>
      <c r="H12" s="68">
        <v>388</v>
      </c>
      <c r="I12" s="68"/>
      <c r="J12" s="68">
        <v>449</v>
      </c>
      <c r="K12" s="68">
        <v>189</v>
      </c>
      <c r="L12" s="68">
        <v>101</v>
      </c>
      <c r="M12" s="77">
        <v>18</v>
      </c>
      <c r="N12" s="68">
        <v>368</v>
      </c>
      <c r="O12" s="68">
        <v>42</v>
      </c>
      <c r="P12" s="68">
        <v>319</v>
      </c>
      <c r="Q12" s="77">
        <v>140</v>
      </c>
      <c r="R12" s="68">
        <v>117</v>
      </c>
      <c r="S12" s="68">
        <v>126</v>
      </c>
      <c r="T12" s="70">
        <f t="shared" si="0"/>
        <v>3081</v>
      </c>
    </row>
    <row r="13" spans="1:23" ht="21.75" customHeight="1">
      <c r="A13" s="12">
        <v>2200</v>
      </c>
      <c r="B13" s="2" t="s">
        <v>80</v>
      </c>
      <c r="C13" s="68">
        <f>C14+C15+C16+C17+C18+C19</f>
        <v>90624</v>
      </c>
      <c r="D13" s="68">
        <f aca="true" t="shared" si="1" ref="D13:S13">D14+D15+D16+D17+D18+D19</f>
        <v>81201</v>
      </c>
      <c r="E13" s="68">
        <f t="shared" si="1"/>
        <v>72628</v>
      </c>
      <c r="F13" s="68">
        <f t="shared" si="1"/>
        <v>254</v>
      </c>
      <c r="G13" s="68">
        <f t="shared" si="1"/>
        <v>36057</v>
      </c>
      <c r="H13" s="68">
        <f t="shared" si="1"/>
        <v>58789</v>
      </c>
      <c r="I13" s="68">
        <f t="shared" si="1"/>
        <v>15463</v>
      </c>
      <c r="J13" s="68">
        <f t="shared" si="1"/>
        <v>16772</v>
      </c>
      <c r="K13" s="68">
        <f t="shared" si="1"/>
        <v>52904</v>
      </c>
      <c r="L13" s="68">
        <f t="shared" si="1"/>
        <v>24101</v>
      </c>
      <c r="M13" s="68">
        <f t="shared" si="1"/>
        <v>51502</v>
      </c>
      <c r="N13" s="68">
        <f t="shared" si="1"/>
        <v>28641</v>
      </c>
      <c r="O13" s="68">
        <f t="shared" si="1"/>
        <v>22446</v>
      </c>
      <c r="P13" s="68">
        <f t="shared" si="1"/>
        <v>14996</v>
      </c>
      <c r="Q13" s="68">
        <f t="shared" si="1"/>
        <v>15533</v>
      </c>
      <c r="R13" s="68">
        <f t="shared" si="1"/>
        <v>25475</v>
      </c>
      <c r="S13" s="68">
        <f t="shared" si="1"/>
        <v>22935</v>
      </c>
      <c r="T13" s="70">
        <f t="shared" si="0"/>
        <v>630321</v>
      </c>
      <c r="W13" s="40"/>
    </row>
    <row r="14" spans="1:29" ht="18.75" customHeight="1">
      <c r="A14" s="13">
        <v>2210</v>
      </c>
      <c r="B14" s="4" t="s">
        <v>2</v>
      </c>
      <c r="C14" s="68">
        <v>3391</v>
      </c>
      <c r="D14" s="68">
        <v>2022</v>
      </c>
      <c r="E14" s="52">
        <v>4541</v>
      </c>
      <c r="F14" s="52">
        <v>177</v>
      </c>
      <c r="G14" s="68">
        <v>1129</v>
      </c>
      <c r="H14" s="68">
        <v>928</v>
      </c>
      <c r="I14" s="68">
        <v>521</v>
      </c>
      <c r="J14" s="68">
        <v>1614</v>
      </c>
      <c r="K14" s="68">
        <v>1247</v>
      </c>
      <c r="L14" s="68">
        <v>1540</v>
      </c>
      <c r="M14" s="77">
        <v>1795</v>
      </c>
      <c r="N14" s="68">
        <v>1667</v>
      </c>
      <c r="O14" s="68">
        <v>1331</v>
      </c>
      <c r="P14" s="68">
        <v>1587</v>
      </c>
      <c r="Q14" s="77">
        <v>676</v>
      </c>
      <c r="R14" s="68">
        <v>1184</v>
      </c>
      <c r="S14" s="68">
        <v>1378</v>
      </c>
      <c r="T14" s="70">
        <f t="shared" si="0"/>
        <v>26728</v>
      </c>
      <c r="W14" s="40"/>
      <c r="X14" s="40"/>
      <c r="Y14" s="40"/>
      <c r="Z14" s="40"/>
      <c r="AB14" s="40"/>
      <c r="AC14" s="22"/>
    </row>
    <row r="15" spans="1:29" ht="21" customHeight="1">
      <c r="A15" s="13">
        <v>2220</v>
      </c>
      <c r="B15" s="4" t="s">
        <v>3</v>
      </c>
      <c r="C15" s="68">
        <v>59236</v>
      </c>
      <c r="D15" s="68">
        <v>57172</v>
      </c>
      <c r="E15" s="52">
        <v>45279</v>
      </c>
      <c r="F15" s="52"/>
      <c r="G15" s="68">
        <v>30367</v>
      </c>
      <c r="H15" s="68">
        <v>48034</v>
      </c>
      <c r="I15" s="68">
        <v>8332</v>
      </c>
      <c r="J15" s="68">
        <v>7593</v>
      </c>
      <c r="K15" s="68">
        <v>24994</v>
      </c>
      <c r="L15" s="68">
        <v>5448</v>
      </c>
      <c r="M15" s="77">
        <v>30048</v>
      </c>
      <c r="N15" s="68">
        <v>17051</v>
      </c>
      <c r="O15" s="68">
        <v>8996</v>
      </c>
      <c r="P15" s="68">
        <v>8756</v>
      </c>
      <c r="Q15" s="77">
        <v>6155</v>
      </c>
      <c r="R15" s="68">
        <v>21142</v>
      </c>
      <c r="S15" s="68">
        <v>7376</v>
      </c>
      <c r="T15" s="70">
        <f t="shared" si="0"/>
        <v>385979</v>
      </c>
      <c r="W15" s="40"/>
      <c r="X15" s="40"/>
      <c r="Y15" s="40"/>
      <c r="Z15" s="40"/>
      <c r="AB15" s="40"/>
      <c r="AC15" s="22"/>
    </row>
    <row r="16" spans="1:29" ht="27" customHeight="1">
      <c r="A16" s="13">
        <v>2230</v>
      </c>
      <c r="B16" s="4" t="s">
        <v>4</v>
      </c>
      <c r="C16" s="68">
        <v>5586</v>
      </c>
      <c r="D16" s="68">
        <v>5903</v>
      </c>
      <c r="E16" s="52">
        <v>4576</v>
      </c>
      <c r="F16" s="52">
        <v>77</v>
      </c>
      <c r="G16" s="68">
        <v>2022</v>
      </c>
      <c r="H16" s="68">
        <v>7255</v>
      </c>
      <c r="I16" s="68">
        <v>1648</v>
      </c>
      <c r="J16" s="68">
        <v>1605</v>
      </c>
      <c r="K16" s="68">
        <v>1250</v>
      </c>
      <c r="L16" s="68">
        <v>499</v>
      </c>
      <c r="M16" s="77">
        <v>1457</v>
      </c>
      <c r="N16" s="68">
        <v>3619</v>
      </c>
      <c r="O16" s="68">
        <v>733</v>
      </c>
      <c r="P16" s="68">
        <v>2028</v>
      </c>
      <c r="Q16" s="77">
        <v>1363</v>
      </c>
      <c r="R16" s="68">
        <v>664</v>
      </c>
      <c r="S16" s="68">
        <v>3975</v>
      </c>
      <c r="T16" s="70">
        <f t="shared" si="0"/>
        <v>44260</v>
      </c>
      <c r="W16" s="40"/>
      <c r="X16" s="40"/>
      <c r="Y16" s="40"/>
      <c r="Z16" s="40"/>
      <c r="AB16" s="40"/>
      <c r="AC16" s="22"/>
    </row>
    <row r="17" spans="1:29" ht="27" customHeight="1">
      <c r="A17" s="13">
        <v>2240</v>
      </c>
      <c r="B17" s="4" t="s">
        <v>66</v>
      </c>
      <c r="C17" s="68">
        <v>21070</v>
      </c>
      <c r="D17" s="68">
        <v>13556</v>
      </c>
      <c r="E17" s="52">
        <v>4377</v>
      </c>
      <c r="F17" s="52"/>
      <c r="G17" s="68">
        <v>1914</v>
      </c>
      <c r="H17" s="68">
        <v>2118</v>
      </c>
      <c r="I17" s="68">
        <v>4384</v>
      </c>
      <c r="J17" s="68">
        <v>5719</v>
      </c>
      <c r="K17" s="68">
        <v>24653</v>
      </c>
      <c r="L17" s="68">
        <v>16246</v>
      </c>
      <c r="M17" s="77">
        <v>18176</v>
      </c>
      <c r="N17" s="68">
        <v>5835</v>
      </c>
      <c r="O17" s="68">
        <v>10949</v>
      </c>
      <c r="P17" s="68">
        <v>2111</v>
      </c>
      <c r="Q17" s="77">
        <v>6248</v>
      </c>
      <c r="R17" s="68">
        <v>2054</v>
      </c>
      <c r="S17" s="68">
        <v>9793</v>
      </c>
      <c r="T17" s="70">
        <f t="shared" si="0"/>
        <v>149203</v>
      </c>
      <c r="W17" s="40"/>
      <c r="X17" s="40"/>
      <c r="Y17" s="40"/>
      <c r="Z17" s="40"/>
      <c r="AB17" s="40"/>
      <c r="AC17" s="22"/>
    </row>
    <row r="18" spans="1:29" ht="17.25" customHeight="1">
      <c r="A18" s="13">
        <v>2250</v>
      </c>
      <c r="B18" s="4" t="s">
        <v>5</v>
      </c>
      <c r="C18" s="68"/>
      <c r="D18" s="68"/>
      <c r="E18" s="52"/>
      <c r="F18" s="52"/>
      <c r="G18" s="68">
        <v>625</v>
      </c>
      <c r="H18" s="68">
        <v>413</v>
      </c>
      <c r="I18" s="68">
        <v>412</v>
      </c>
      <c r="J18" s="68">
        <v>108</v>
      </c>
      <c r="K18" s="68">
        <v>577</v>
      </c>
      <c r="L18" s="68">
        <v>87</v>
      </c>
      <c r="M18" s="77">
        <v>26</v>
      </c>
      <c r="N18" s="68"/>
      <c r="O18" s="68">
        <v>437</v>
      </c>
      <c r="P18" s="68">
        <v>413</v>
      </c>
      <c r="Q18" s="77">
        <v>1091</v>
      </c>
      <c r="R18" s="68">
        <v>431</v>
      </c>
      <c r="S18" s="68">
        <v>413</v>
      </c>
      <c r="T18" s="70">
        <f t="shared" si="0"/>
        <v>5033</v>
      </c>
      <c r="W18" s="40"/>
      <c r="X18" s="40"/>
      <c r="Y18" s="40"/>
      <c r="Z18" s="40"/>
      <c r="AB18" s="40"/>
      <c r="AC18" s="22"/>
    </row>
    <row r="19" spans="1:29" ht="27" customHeight="1">
      <c r="A19" s="13">
        <v>2260</v>
      </c>
      <c r="B19" s="4" t="s">
        <v>67</v>
      </c>
      <c r="C19" s="68">
        <v>1341</v>
      </c>
      <c r="D19" s="68">
        <v>2548</v>
      </c>
      <c r="E19" s="52">
        <v>13855</v>
      </c>
      <c r="F19" s="52"/>
      <c r="G19" s="68"/>
      <c r="H19" s="68">
        <v>41</v>
      </c>
      <c r="I19" s="68">
        <v>166</v>
      </c>
      <c r="J19" s="68">
        <v>133</v>
      </c>
      <c r="K19" s="68">
        <v>183</v>
      </c>
      <c r="L19" s="68">
        <v>281</v>
      </c>
      <c r="M19" s="77"/>
      <c r="N19" s="68">
        <v>469</v>
      </c>
      <c r="O19" s="68"/>
      <c r="P19" s="68">
        <v>101</v>
      </c>
      <c r="Q19" s="77"/>
      <c r="R19" s="68"/>
      <c r="S19" s="68"/>
      <c r="T19" s="70">
        <f t="shared" si="0"/>
        <v>19118</v>
      </c>
      <c r="W19" s="40"/>
      <c r="X19" s="40"/>
      <c r="Y19" s="40"/>
      <c r="Z19" s="40"/>
      <c r="AB19" s="40"/>
      <c r="AC19" s="22"/>
    </row>
    <row r="20" spans="1:29" ht="32.25" customHeight="1">
      <c r="A20" s="12">
        <v>2300</v>
      </c>
      <c r="B20" s="2" t="s">
        <v>68</v>
      </c>
      <c r="C20" s="68">
        <f>C21+C22+C23+C24+C25+C27+C26</f>
        <v>70409</v>
      </c>
      <c r="D20" s="68">
        <f aca="true" t="shared" si="2" ref="D20:S20">D21+D22+D23+D24+D25+D27+D26</f>
        <v>70774</v>
      </c>
      <c r="E20" s="68">
        <f t="shared" si="2"/>
        <v>42187</v>
      </c>
      <c r="F20" s="68">
        <f t="shared" si="2"/>
        <v>876</v>
      </c>
      <c r="G20" s="68">
        <f t="shared" si="2"/>
        <v>13071</v>
      </c>
      <c r="H20" s="68">
        <f t="shared" si="2"/>
        <v>14913</v>
      </c>
      <c r="I20" s="68">
        <f t="shared" si="2"/>
        <v>14334</v>
      </c>
      <c r="J20" s="68">
        <f t="shared" si="2"/>
        <v>14632</v>
      </c>
      <c r="K20" s="68">
        <f t="shared" si="2"/>
        <v>25383</v>
      </c>
      <c r="L20" s="68">
        <f t="shared" si="2"/>
        <v>8117</v>
      </c>
      <c r="M20" s="68">
        <f t="shared" si="2"/>
        <v>18463</v>
      </c>
      <c r="N20" s="68">
        <f t="shared" si="2"/>
        <v>48033</v>
      </c>
      <c r="O20" s="68">
        <f t="shared" si="2"/>
        <v>41016</v>
      </c>
      <c r="P20" s="68">
        <f t="shared" si="2"/>
        <v>24575</v>
      </c>
      <c r="Q20" s="68">
        <f t="shared" si="2"/>
        <v>12123</v>
      </c>
      <c r="R20" s="68">
        <f t="shared" si="2"/>
        <v>6716</v>
      </c>
      <c r="S20" s="68">
        <f t="shared" si="2"/>
        <v>23660</v>
      </c>
      <c r="T20" s="70">
        <f t="shared" si="0"/>
        <v>449282</v>
      </c>
      <c r="U20" s="33"/>
      <c r="W20" s="40"/>
      <c r="X20" s="40"/>
      <c r="Y20" s="40"/>
      <c r="Z20" s="40"/>
      <c r="AB20" s="40"/>
      <c r="AC20" s="22"/>
    </row>
    <row r="21" spans="1:29" ht="15.75" customHeight="1">
      <c r="A21" s="15">
        <v>2310</v>
      </c>
      <c r="B21" s="4" t="s">
        <v>69</v>
      </c>
      <c r="C21" s="68">
        <v>14122</v>
      </c>
      <c r="D21" s="68">
        <v>6883</v>
      </c>
      <c r="E21" s="52">
        <v>8825</v>
      </c>
      <c r="F21" s="52">
        <v>574</v>
      </c>
      <c r="G21" s="68">
        <v>2705</v>
      </c>
      <c r="H21" s="68">
        <v>917</v>
      </c>
      <c r="I21" s="68">
        <v>3358</v>
      </c>
      <c r="J21" s="68">
        <v>1485</v>
      </c>
      <c r="K21" s="68">
        <v>3324</v>
      </c>
      <c r="L21" s="68">
        <v>1737</v>
      </c>
      <c r="M21" s="77">
        <v>3248</v>
      </c>
      <c r="N21" s="68">
        <v>9103</v>
      </c>
      <c r="O21" s="68">
        <v>9151</v>
      </c>
      <c r="P21" s="68">
        <v>7359</v>
      </c>
      <c r="Q21" s="77">
        <v>2283</v>
      </c>
      <c r="R21" s="68">
        <v>2048</v>
      </c>
      <c r="S21" s="68">
        <v>2525</v>
      </c>
      <c r="T21" s="70">
        <f t="shared" si="0"/>
        <v>79647</v>
      </c>
      <c r="W21" s="40"/>
      <c r="X21" s="40"/>
      <c r="Y21" s="40"/>
      <c r="Z21" s="40"/>
      <c r="AB21" s="40"/>
      <c r="AC21" s="22"/>
    </row>
    <row r="22" spans="1:29" ht="27.75" customHeight="1">
      <c r="A22" s="15">
        <v>2320</v>
      </c>
      <c r="B22" s="4" t="s">
        <v>6</v>
      </c>
      <c r="C22" s="68"/>
      <c r="D22" s="68"/>
      <c r="E22" s="52"/>
      <c r="F22" s="52"/>
      <c r="G22" s="68">
        <v>530</v>
      </c>
      <c r="H22" s="68"/>
      <c r="I22" s="68">
        <v>1957</v>
      </c>
      <c r="J22" s="68">
        <v>25</v>
      </c>
      <c r="K22" s="68"/>
      <c r="L22" s="68">
        <v>1525</v>
      </c>
      <c r="M22" s="77">
        <v>5808</v>
      </c>
      <c r="N22" s="68">
        <v>17006</v>
      </c>
      <c r="O22" s="68">
        <v>12740</v>
      </c>
      <c r="P22" s="68">
        <v>7546</v>
      </c>
      <c r="Q22" s="77">
        <v>1643</v>
      </c>
      <c r="R22" s="68">
        <v>0</v>
      </c>
      <c r="S22" s="68">
        <v>9479</v>
      </c>
      <c r="T22" s="70">
        <f t="shared" si="0"/>
        <v>58259</v>
      </c>
      <c r="W22" s="40"/>
      <c r="X22" s="40"/>
      <c r="Y22" s="40"/>
      <c r="Z22" s="40"/>
      <c r="AB22" s="40"/>
      <c r="AC22" s="22"/>
    </row>
    <row r="23" spans="1:29" ht="27" customHeight="1">
      <c r="A23" s="15">
        <v>2340</v>
      </c>
      <c r="B23" s="4" t="s">
        <v>70</v>
      </c>
      <c r="C23" s="68">
        <v>66</v>
      </c>
      <c r="D23" s="68">
        <v>74</v>
      </c>
      <c r="E23" s="52">
        <v>13</v>
      </c>
      <c r="F23" s="52"/>
      <c r="G23" s="68"/>
      <c r="H23" s="68">
        <v>22</v>
      </c>
      <c r="I23" s="68">
        <v>13</v>
      </c>
      <c r="J23" s="68">
        <v>50</v>
      </c>
      <c r="K23" s="68"/>
      <c r="L23" s="68">
        <v>30</v>
      </c>
      <c r="M23" s="77">
        <v>17</v>
      </c>
      <c r="N23" s="68">
        <v>272</v>
      </c>
      <c r="O23" s="68"/>
      <c r="P23" s="68">
        <v>17</v>
      </c>
      <c r="Q23" s="77"/>
      <c r="R23" s="68">
        <v>37</v>
      </c>
      <c r="S23" s="68">
        <v>49</v>
      </c>
      <c r="T23" s="70">
        <f t="shared" si="0"/>
        <v>660</v>
      </c>
      <c r="W23" s="40"/>
      <c r="X23" s="40"/>
      <c r="Y23" s="40"/>
      <c r="Z23" s="40"/>
      <c r="AB23" s="40"/>
      <c r="AC23" s="22"/>
    </row>
    <row r="24" spans="1:29" ht="20.25" customHeight="1">
      <c r="A24" s="15">
        <v>2350</v>
      </c>
      <c r="B24" s="4" t="s">
        <v>7</v>
      </c>
      <c r="C24" s="68">
        <v>11968</v>
      </c>
      <c r="D24" s="68">
        <v>17376</v>
      </c>
      <c r="E24" s="52">
        <v>6613</v>
      </c>
      <c r="F24" s="52">
        <v>37</v>
      </c>
      <c r="G24" s="68">
        <v>2956</v>
      </c>
      <c r="H24" s="68">
        <v>5620</v>
      </c>
      <c r="I24" s="68">
        <v>3611</v>
      </c>
      <c r="J24" s="68">
        <v>3370</v>
      </c>
      <c r="K24" s="68">
        <v>8670</v>
      </c>
      <c r="L24" s="68">
        <v>799</v>
      </c>
      <c r="M24" s="77">
        <v>3981</v>
      </c>
      <c r="N24" s="68">
        <v>8097</v>
      </c>
      <c r="O24" s="68">
        <v>6558</v>
      </c>
      <c r="P24" s="68">
        <v>6199</v>
      </c>
      <c r="Q24" s="77">
        <v>4276</v>
      </c>
      <c r="R24" s="68">
        <v>1508</v>
      </c>
      <c r="S24" s="68">
        <v>3635</v>
      </c>
      <c r="T24" s="70">
        <f t="shared" si="0"/>
        <v>95274</v>
      </c>
      <c r="W24" s="40"/>
      <c r="X24" s="40"/>
      <c r="Y24" s="40"/>
      <c r="Z24" s="40"/>
      <c r="AB24" s="40"/>
      <c r="AC24" s="22"/>
    </row>
    <row r="25" spans="1:29" ht="26.25" customHeight="1">
      <c r="A25" s="15">
        <v>2360</v>
      </c>
      <c r="B25" s="4" t="s">
        <v>71</v>
      </c>
      <c r="C25" s="68">
        <v>1113</v>
      </c>
      <c r="D25" s="68">
        <v>1540</v>
      </c>
      <c r="E25" s="52">
        <v>1700</v>
      </c>
      <c r="F25" s="52"/>
      <c r="G25" s="68"/>
      <c r="H25" s="68">
        <v>2080</v>
      </c>
      <c r="I25" s="68"/>
      <c r="J25" s="68">
        <v>3570</v>
      </c>
      <c r="K25" s="68">
        <v>109</v>
      </c>
      <c r="L25" s="68"/>
      <c r="M25" s="77">
        <v>1276</v>
      </c>
      <c r="N25" s="68">
        <v>139</v>
      </c>
      <c r="O25" s="68"/>
      <c r="P25" s="68"/>
      <c r="Q25" s="77"/>
      <c r="R25" s="68"/>
      <c r="S25" s="68">
        <v>928</v>
      </c>
      <c r="T25" s="70">
        <f t="shared" si="0"/>
        <v>12455</v>
      </c>
      <c r="W25" s="40"/>
      <c r="X25" s="40"/>
      <c r="Y25" s="40"/>
      <c r="Z25" s="40"/>
      <c r="AB25" s="40"/>
      <c r="AC25" s="22"/>
    </row>
    <row r="26" spans="1:29" ht="24" customHeight="1">
      <c r="A26" s="51">
        <v>2363</v>
      </c>
      <c r="B26" s="48" t="s">
        <v>94</v>
      </c>
      <c r="C26" s="68">
        <v>43140</v>
      </c>
      <c r="D26" s="68">
        <v>42682</v>
      </c>
      <c r="E26" s="52">
        <v>24165</v>
      </c>
      <c r="F26" s="52">
        <v>265</v>
      </c>
      <c r="G26" s="68">
        <v>5809</v>
      </c>
      <c r="H26" s="68">
        <v>4723</v>
      </c>
      <c r="I26" s="68">
        <v>4795</v>
      </c>
      <c r="J26" s="68">
        <v>4254</v>
      </c>
      <c r="K26" s="68">
        <v>10857</v>
      </c>
      <c r="L26" s="68">
        <v>3581</v>
      </c>
      <c r="M26" s="68">
        <v>4133</v>
      </c>
      <c r="N26" s="68">
        <v>11973</v>
      </c>
      <c r="O26" s="68">
        <v>10822</v>
      </c>
      <c r="P26" s="68">
        <v>1622</v>
      </c>
      <c r="Q26" s="68">
        <v>3796</v>
      </c>
      <c r="R26" s="68">
        <v>2986</v>
      </c>
      <c r="S26" s="68">
        <v>6238</v>
      </c>
      <c r="T26" s="70">
        <f t="shared" si="0"/>
        <v>185841</v>
      </c>
      <c r="W26" s="40"/>
      <c r="X26" s="40"/>
      <c r="Y26" s="40"/>
      <c r="Z26" s="40"/>
      <c r="AB26" s="40"/>
      <c r="AC26" s="22"/>
    </row>
    <row r="27" spans="1:29" ht="20.25" customHeight="1">
      <c r="A27" s="15">
        <v>2370</v>
      </c>
      <c r="B27" s="48" t="s">
        <v>41</v>
      </c>
      <c r="C27" s="68">
        <v>0</v>
      </c>
      <c r="D27" s="68">
        <v>2219</v>
      </c>
      <c r="E27" s="52">
        <v>871</v>
      </c>
      <c r="F27" s="52"/>
      <c r="G27" s="68">
        <v>1071</v>
      </c>
      <c r="H27" s="68">
        <v>1551</v>
      </c>
      <c r="I27" s="68">
        <v>600</v>
      </c>
      <c r="J27" s="68">
        <v>1878</v>
      </c>
      <c r="K27" s="68">
        <v>2423</v>
      </c>
      <c r="L27" s="68">
        <v>445</v>
      </c>
      <c r="M27" s="77"/>
      <c r="N27" s="68">
        <v>1443</v>
      </c>
      <c r="O27" s="68">
        <v>1745</v>
      </c>
      <c r="P27" s="68">
        <v>1832</v>
      </c>
      <c r="Q27" s="77">
        <v>125</v>
      </c>
      <c r="R27" s="68">
        <v>137</v>
      </c>
      <c r="S27" s="68">
        <v>806</v>
      </c>
      <c r="T27" s="70">
        <f t="shared" si="0"/>
        <v>17146</v>
      </c>
      <c r="W27" s="40"/>
      <c r="X27" s="40"/>
      <c r="Y27" s="40"/>
      <c r="Z27" s="40"/>
      <c r="AB27" s="40"/>
      <c r="AC27" s="22"/>
    </row>
    <row r="28" spans="1:26" ht="21.75" customHeight="1">
      <c r="A28" s="14">
        <v>2400</v>
      </c>
      <c r="B28" s="2" t="s">
        <v>8</v>
      </c>
      <c r="C28" s="68"/>
      <c r="D28" s="68"/>
      <c r="E28" s="52"/>
      <c r="F28" s="52"/>
      <c r="G28" s="68"/>
      <c r="H28" s="68"/>
      <c r="I28" s="68"/>
      <c r="J28" s="68">
        <v>266</v>
      </c>
      <c r="K28" s="68"/>
      <c r="L28" s="68">
        <v>120</v>
      </c>
      <c r="M28" s="77"/>
      <c r="N28" s="68">
        <v>84</v>
      </c>
      <c r="O28" s="68">
        <v>101</v>
      </c>
      <c r="P28" s="68">
        <v>166</v>
      </c>
      <c r="Q28" s="77">
        <v>55</v>
      </c>
      <c r="R28" s="68"/>
      <c r="S28" s="68">
        <v>325</v>
      </c>
      <c r="T28" s="70">
        <f t="shared" si="0"/>
        <v>1117</v>
      </c>
      <c r="W28" s="40"/>
      <c r="X28" s="40"/>
      <c r="Y28" s="40"/>
      <c r="Z28" s="40"/>
    </row>
    <row r="29" spans="1:26" ht="18.75" customHeight="1">
      <c r="A29" s="14">
        <v>5233</v>
      </c>
      <c r="B29" s="49" t="s">
        <v>42</v>
      </c>
      <c r="C29" s="68">
        <v>2043</v>
      </c>
      <c r="D29" s="68">
        <v>1951</v>
      </c>
      <c r="E29" s="52">
        <v>2178</v>
      </c>
      <c r="F29" s="52"/>
      <c r="G29" s="68">
        <v>613</v>
      </c>
      <c r="H29" s="68">
        <v>21</v>
      </c>
      <c r="I29" s="68">
        <v>683</v>
      </c>
      <c r="J29" s="68">
        <v>135</v>
      </c>
      <c r="K29" s="68">
        <v>408</v>
      </c>
      <c r="L29" s="68">
        <v>795</v>
      </c>
      <c r="M29" s="77">
        <v>230</v>
      </c>
      <c r="N29" s="68">
        <v>889</v>
      </c>
      <c r="O29" s="68">
        <v>826</v>
      </c>
      <c r="P29" s="68"/>
      <c r="Q29" s="77">
        <v>749</v>
      </c>
      <c r="R29" s="68">
        <v>275</v>
      </c>
      <c r="S29" s="68">
        <v>206</v>
      </c>
      <c r="T29" s="70">
        <f t="shared" si="0"/>
        <v>12002</v>
      </c>
      <c r="W29" s="40"/>
      <c r="X29" s="40"/>
      <c r="Y29" s="40"/>
      <c r="Z29" s="40"/>
    </row>
    <row r="30" spans="1:24" ht="18" customHeight="1">
      <c r="A30" s="79" t="s">
        <v>10</v>
      </c>
      <c r="B30" s="80"/>
      <c r="C30" s="71">
        <f aca="true" t="shared" si="3" ref="C30:S30">C10+C11+C12+C13+C20+C28+C29</f>
        <v>389165</v>
      </c>
      <c r="D30" s="71">
        <f t="shared" si="3"/>
        <v>301758</v>
      </c>
      <c r="E30" s="71">
        <f t="shared" si="3"/>
        <v>223228</v>
      </c>
      <c r="F30" s="71">
        <f t="shared" si="3"/>
        <v>17280</v>
      </c>
      <c r="G30" s="71">
        <f t="shared" si="3"/>
        <v>125565</v>
      </c>
      <c r="H30" s="71">
        <f t="shared" si="3"/>
        <v>158483</v>
      </c>
      <c r="I30" s="71">
        <f t="shared" si="3"/>
        <v>74320</v>
      </c>
      <c r="J30" s="71">
        <f t="shared" si="3"/>
        <v>89686</v>
      </c>
      <c r="K30" s="71">
        <f t="shared" si="3"/>
        <v>160885</v>
      </c>
      <c r="L30" s="71">
        <f t="shared" si="3"/>
        <v>80441</v>
      </c>
      <c r="M30" s="71">
        <f t="shared" si="3"/>
        <v>138505</v>
      </c>
      <c r="N30" s="71">
        <f t="shared" si="3"/>
        <v>202070</v>
      </c>
      <c r="O30" s="71">
        <f t="shared" si="3"/>
        <v>145057</v>
      </c>
      <c r="P30" s="71">
        <f t="shared" si="3"/>
        <v>132092</v>
      </c>
      <c r="Q30" s="71">
        <f t="shared" si="3"/>
        <v>89842</v>
      </c>
      <c r="R30" s="71">
        <f t="shared" si="3"/>
        <v>69000</v>
      </c>
      <c r="S30" s="71">
        <f t="shared" si="3"/>
        <v>119580</v>
      </c>
      <c r="T30" s="39">
        <f t="shared" si="0"/>
        <v>2516957</v>
      </c>
      <c r="U30" s="47"/>
      <c r="V30" s="47"/>
      <c r="W30" s="47"/>
      <c r="X30" s="40"/>
    </row>
    <row r="31" spans="1:24" ht="24.75" customHeight="1">
      <c r="A31" s="79" t="s">
        <v>38</v>
      </c>
      <c r="B31" s="81"/>
      <c r="C31" s="72">
        <f aca="true" t="shared" si="4" ref="C31:T31">C30/C8/12</f>
        <v>46.00059101654846</v>
      </c>
      <c r="D31" s="72">
        <f t="shared" si="4"/>
        <v>69.08379120879121</v>
      </c>
      <c r="E31" s="72">
        <f t="shared" si="4"/>
        <v>76.55281207133059</v>
      </c>
      <c r="F31" s="72">
        <f t="shared" si="4"/>
        <v>11.80327868852459</v>
      </c>
      <c r="G31" s="72">
        <f t="shared" si="4"/>
        <v>143.3390410958904</v>
      </c>
      <c r="H31" s="72">
        <f t="shared" si="4"/>
        <v>155.37549019607843</v>
      </c>
      <c r="I31" s="72">
        <f t="shared" si="4"/>
        <v>65.19298245614034</v>
      </c>
      <c r="J31" s="72">
        <f t="shared" si="4"/>
        <v>85.90613026819922</v>
      </c>
      <c r="K31" s="72">
        <f t="shared" si="4"/>
        <v>102.3441475826972</v>
      </c>
      <c r="L31" s="72">
        <f t="shared" si="4"/>
        <v>126.47955974842768</v>
      </c>
      <c r="M31" s="72">
        <f t="shared" si="4"/>
        <v>147.97542735042734</v>
      </c>
      <c r="N31" s="72">
        <f t="shared" si="4"/>
        <v>97.90213178294573</v>
      </c>
      <c r="O31" s="72">
        <f t="shared" si="4"/>
        <v>127.24298245614035</v>
      </c>
      <c r="P31" s="72">
        <f t="shared" si="4"/>
        <v>215.83660130718954</v>
      </c>
      <c r="Q31" s="72">
        <f t="shared" si="4"/>
        <v>202.34684684684683</v>
      </c>
      <c r="R31" s="72">
        <f t="shared" si="4"/>
        <v>164.28571428571428</v>
      </c>
      <c r="S31" s="72">
        <f t="shared" si="4"/>
        <v>212.02127659574467</v>
      </c>
      <c r="T31" s="72">
        <f t="shared" si="4"/>
        <v>84.81456395740666</v>
      </c>
      <c r="W31" s="40"/>
      <c r="X31" s="40"/>
    </row>
    <row r="32" spans="1:19" ht="19.5" customHeight="1">
      <c r="A32" s="5"/>
      <c r="B32" s="10"/>
      <c r="C32" s="6"/>
      <c r="Q32" s="7"/>
      <c r="R32" s="47"/>
      <c r="S32" s="7"/>
    </row>
    <row r="34" spans="3:26" ht="12.7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50"/>
      <c r="O34" s="50"/>
      <c r="P34" s="50"/>
      <c r="Q34" s="50"/>
      <c r="R34" s="50"/>
      <c r="S34" s="50"/>
      <c r="T34" s="50"/>
      <c r="U34" s="35"/>
      <c r="V34" s="35"/>
      <c r="W34" s="35"/>
      <c r="X34" s="35"/>
      <c r="Y34" s="35"/>
      <c r="Z34" s="35"/>
    </row>
  </sheetData>
  <sheetProtection/>
  <mergeCells count="3">
    <mergeCell ref="A30:B30"/>
    <mergeCell ref="A31:B31"/>
    <mergeCell ref="A9:F9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N1" sqref="N1:S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ht="12.75">
      <c r="N1" t="s">
        <v>95</v>
      </c>
    </row>
    <row r="2" ht="12.75">
      <c r="N2" t="s">
        <v>96</v>
      </c>
    </row>
    <row r="3" ht="12.75">
      <c r="N3" t="s">
        <v>97</v>
      </c>
    </row>
    <row r="4" ht="15">
      <c r="B4" s="11" t="s">
        <v>76</v>
      </c>
    </row>
    <row r="5" ht="12.75">
      <c r="B5" s="3" t="s">
        <v>73</v>
      </c>
    </row>
    <row r="6" spans="1:3" ht="12.75">
      <c r="A6" s="1"/>
      <c r="B6" s="3"/>
      <c r="C6" s="1"/>
    </row>
    <row r="7" spans="1:19" ht="55.5" customHeight="1">
      <c r="A7" s="27" t="s">
        <v>1</v>
      </c>
      <c r="B7" s="28" t="s">
        <v>0</v>
      </c>
      <c r="C7" s="30" t="s">
        <v>29</v>
      </c>
      <c r="D7" s="30" t="s">
        <v>30</v>
      </c>
      <c r="E7" s="30" t="s">
        <v>31</v>
      </c>
      <c r="F7" s="30" t="s">
        <v>32</v>
      </c>
      <c r="G7" s="30" t="s">
        <v>33</v>
      </c>
      <c r="H7" s="30" t="s">
        <v>34</v>
      </c>
      <c r="I7" s="30" t="s">
        <v>35</v>
      </c>
      <c r="J7" s="30" t="s">
        <v>36</v>
      </c>
      <c r="K7" s="30" t="s">
        <v>20</v>
      </c>
      <c r="L7" s="78" t="s">
        <v>21</v>
      </c>
      <c r="M7" s="30" t="s">
        <v>40</v>
      </c>
      <c r="N7" s="30" t="s">
        <v>37</v>
      </c>
      <c r="O7" s="30" t="s">
        <v>24</v>
      </c>
      <c r="P7" s="26" t="s">
        <v>25</v>
      </c>
      <c r="Q7" s="30" t="s">
        <v>26</v>
      </c>
      <c r="R7" s="30" t="s">
        <v>27</v>
      </c>
      <c r="S7" s="30" t="s">
        <v>28</v>
      </c>
    </row>
    <row r="8" spans="1:19" ht="22.5" customHeight="1">
      <c r="A8" s="8"/>
      <c r="B8" s="9" t="s">
        <v>92</v>
      </c>
      <c r="C8" s="69">
        <v>59</v>
      </c>
      <c r="D8" s="52">
        <v>144</v>
      </c>
      <c r="E8" s="52">
        <v>177</v>
      </c>
      <c r="F8" s="52">
        <v>22</v>
      </c>
      <c r="G8" s="52">
        <v>20</v>
      </c>
      <c r="H8" s="52">
        <v>42</v>
      </c>
      <c r="I8" s="52">
        <v>22</v>
      </c>
      <c r="J8" s="52">
        <v>45</v>
      </c>
      <c r="K8" s="52">
        <v>16</v>
      </c>
      <c r="L8" s="52">
        <v>24</v>
      </c>
      <c r="M8" s="52">
        <v>32</v>
      </c>
      <c r="N8" s="52">
        <v>59</v>
      </c>
      <c r="O8" s="52">
        <v>17</v>
      </c>
      <c r="P8" s="52">
        <v>19</v>
      </c>
      <c r="Q8" s="52">
        <v>12</v>
      </c>
      <c r="R8" s="52">
        <v>13</v>
      </c>
      <c r="S8" s="70">
        <f aca="true" t="shared" si="0" ref="S8:S30">C8+D8+E8+F8+G8+H8+I8+J8+K8+L8+M8+N8+O8+P8+Q8+R8</f>
        <v>723</v>
      </c>
    </row>
    <row r="9" spans="1:19" ht="26.25" customHeight="1">
      <c r="A9" s="85" t="s">
        <v>75</v>
      </c>
      <c r="B9" s="86"/>
      <c r="C9" s="86"/>
      <c r="D9" s="86"/>
      <c r="E9" s="86"/>
      <c r="F9" s="86"/>
      <c r="L9" s="43"/>
      <c r="S9" s="70">
        <f t="shared" si="0"/>
        <v>0</v>
      </c>
    </row>
    <row r="10" spans="1:19" ht="39.75" customHeight="1">
      <c r="A10" s="12">
        <v>1100</v>
      </c>
      <c r="B10" s="2" t="s">
        <v>79</v>
      </c>
      <c r="C10" s="73">
        <v>78760</v>
      </c>
      <c r="D10" s="74">
        <v>149838</v>
      </c>
      <c r="E10" s="73">
        <v>193349</v>
      </c>
      <c r="F10" s="68">
        <v>36952</v>
      </c>
      <c r="G10" s="68">
        <v>25439</v>
      </c>
      <c r="H10" s="68">
        <v>93917</v>
      </c>
      <c r="I10" s="68">
        <v>21758</v>
      </c>
      <c r="J10" s="68">
        <v>65044</v>
      </c>
      <c r="K10" s="68">
        <v>31692</v>
      </c>
      <c r="L10" s="77">
        <v>42725</v>
      </c>
      <c r="M10" s="68">
        <v>39335</v>
      </c>
      <c r="N10" s="68">
        <v>92216</v>
      </c>
      <c r="O10" s="68">
        <v>18265</v>
      </c>
      <c r="P10" s="77">
        <v>16384</v>
      </c>
      <c r="Q10" s="68">
        <v>27061</v>
      </c>
      <c r="R10" s="68">
        <v>14855</v>
      </c>
      <c r="S10" s="70">
        <f t="shared" si="0"/>
        <v>947590</v>
      </c>
    </row>
    <row r="11" spans="1:19" ht="41.25" customHeight="1">
      <c r="A11" s="12">
        <v>1200</v>
      </c>
      <c r="B11" s="2" t="s">
        <v>9</v>
      </c>
      <c r="C11" s="73">
        <v>21182</v>
      </c>
      <c r="D11" s="74">
        <v>41106</v>
      </c>
      <c r="E11" s="73">
        <v>52694</v>
      </c>
      <c r="F11" s="68">
        <v>10231</v>
      </c>
      <c r="G11" s="68">
        <v>6905</v>
      </c>
      <c r="H11" s="68">
        <v>22157</v>
      </c>
      <c r="I11" s="68">
        <v>5544</v>
      </c>
      <c r="J11" s="68">
        <v>16677</v>
      </c>
      <c r="K11" s="68">
        <v>8369</v>
      </c>
      <c r="L11" s="77">
        <v>10865</v>
      </c>
      <c r="M11" s="68">
        <v>10806</v>
      </c>
      <c r="N11" s="68">
        <v>25118</v>
      </c>
      <c r="O11" s="68">
        <v>4391</v>
      </c>
      <c r="P11" s="77">
        <v>3865</v>
      </c>
      <c r="Q11" s="68">
        <v>7587</v>
      </c>
      <c r="R11" s="68">
        <v>3421</v>
      </c>
      <c r="S11" s="70">
        <f t="shared" si="0"/>
        <v>250918</v>
      </c>
    </row>
    <row r="12" spans="1:19" ht="33.75" customHeight="1">
      <c r="A12" s="12">
        <v>2100</v>
      </c>
      <c r="B12" s="2" t="s">
        <v>65</v>
      </c>
      <c r="C12" s="52"/>
      <c r="D12" s="52">
        <v>9</v>
      </c>
      <c r="E12" s="52">
        <v>11</v>
      </c>
      <c r="F12" s="68"/>
      <c r="G12" s="68"/>
      <c r="H12" s="68"/>
      <c r="I12" s="68"/>
      <c r="J12" s="68"/>
      <c r="K12" s="68"/>
      <c r="L12" s="77"/>
      <c r="M12" s="68"/>
      <c r="N12" s="68">
        <v>120</v>
      </c>
      <c r="O12" s="68"/>
      <c r="P12" s="77">
        <v>40</v>
      </c>
      <c r="Q12" s="68">
        <v>13</v>
      </c>
      <c r="R12" s="68">
        <v>0</v>
      </c>
      <c r="S12" s="70">
        <f t="shared" si="0"/>
        <v>193</v>
      </c>
    </row>
    <row r="13" spans="1:19" ht="28.5" customHeight="1">
      <c r="A13" s="12">
        <v>2200</v>
      </c>
      <c r="B13" s="2" t="s">
        <v>80</v>
      </c>
      <c r="C13" s="68">
        <f>C14+C15+C16+C17+C18+C19</f>
        <v>16409</v>
      </c>
      <c r="D13" s="68">
        <f aca="true" t="shared" si="1" ref="D13:R13">D14+D15+D16+D17+D18+D19</f>
        <v>25045</v>
      </c>
      <c r="E13" s="68">
        <f t="shared" si="1"/>
        <v>59708</v>
      </c>
      <c r="F13" s="68">
        <f t="shared" si="1"/>
        <v>8294</v>
      </c>
      <c r="G13" s="68">
        <f t="shared" si="1"/>
        <v>5165</v>
      </c>
      <c r="H13" s="68">
        <f t="shared" si="1"/>
        <v>18759</v>
      </c>
      <c r="I13" s="68">
        <f t="shared" si="1"/>
        <v>7766</v>
      </c>
      <c r="J13" s="68">
        <f t="shared" si="1"/>
        <v>12267</v>
      </c>
      <c r="K13" s="68">
        <f t="shared" si="1"/>
        <v>6990</v>
      </c>
      <c r="L13" s="68">
        <f t="shared" si="1"/>
        <v>24532</v>
      </c>
      <c r="M13" s="68">
        <f t="shared" si="1"/>
        <v>5512</v>
      </c>
      <c r="N13" s="68">
        <f t="shared" si="1"/>
        <v>11088</v>
      </c>
      <c r="O13" s="68">
        <f t="shared" si="1"/>
        <v>1682</v>
      </c>
      <c r="P13" s="68">
        <f t="shared" si="1"/>
        <v>6544</v>
      </c>
      <c r="Q13" s="68">
        <f t="shared" si="1"/>
        <v>5000</v>
      </c>
      <c r="R13" s="68">
        <f t="shared" si="1"/>
        <v>2169</v>
      </c>
      <c r="S13" s="70">
        <f t="shared" si="0"/>
        <v>216930</v>
      </c>
    </row>
    <row r="14" spans="1:19" ht="18.75" customHeight="1">
      <c r="A14" s="13">
        <v>2210</v>
      </c>
      <c r="B14" s="4" t="s">
        <v>2</v>
      </c>
      <c r="C14" s="52">
        <v>433</v>
      </c>
      <c r="D14" s="52">
        <v>595</v>
      </c>
      <c r="E14" s="52">
        <v>827</v>
      </c>
      <c r="F14" s="68">
        <v>134</v>
      </c>
      <c r="G14" s="68">
        <v>332</v>
      </c>
      <c r="H14" s="68">
        <v>282</v>
      </c>
      <c r="I14" s="68">
        <v>176</v>
      </c>
      <c r="J14" s="68">
        <v>679</v>
      </c>
      <c r="K14" s="68">
        <v>221</v>
      </c>
      <c r="L14" s="77">
        <v>448</v>
      </c>
      <c r="M14" s="68">
        <v>85</v>
      </c>
      <c r="N14" s="68">
        <v>65</v>
      </c>
      <c r="O14" s="68"/>
      <c r="P14" s="77">
        <v>273</v>
      </c>
      <c r="Q14" s="68">
        <v>145</v>
      </c>
      <c r="R14" s="68">
        <v>70</v>
      </c>
      <c r="S14" s="70">
        <f t="shared" si="0"/>
        <v>4765</v>
      </c>
    </row>
    <row r="15" spans="1:19" ht="21" customHeight="1">
      <c r="A15" s="13">
        <v>2220</v>
      </c>
      <c r="B15" s="4" t="s">
        <v>3</v>
      </c>
      <c r="C15" s="52">
        <v>9106</v>
      </c>
      <c r="D15" s="52">
        <v>21894</v>
      </c>
      <c r="E15" s="52">
        <v>48372</v>
      </c>
      <c r="F15" s="68">
        <v>7565</v>
      </c>
      <c r="G15" s="68">
        <v>3908</v>
      </c>
      <c r="H15" s="68">
        <v>15885</v>
      </c>
      <c r="I15" s="68">
        <v>2926</v>
      </c>
      <c r="J15" s="68">
        <v>7526</v>
      </c>
      <c r="K15" s="68">
        <v>4283</v>
      </c>
      <c r="L15" s="77">
        <v>11936</v>
      </c>
      <c r="M15" s="68">
        <v>2441</v>
      </c>
      <c r="N15" s="68">
        <v>5564</v>
      </c>
      <c r="O15" s="68">
        <v>1657</v>
      </c>
      <c r="P15" s="77">
        <v>3229</v>
      </c>
      <c r="Q15" s="68">
        <v>3962</v>
      </c>
      <c r="R15" s="68">
        <v>490</v>
      </c>
      <c r="S15" s="70">
        <f t="shared" si="0"/>
        <v>150744</v>
      </c>
    </row>
    <row r="16" spans="1:19" ht="27" customHeight="1">
      <c r="A16" s="13">
        <v>2230</v>
      </c>
      <c r="B16" s="4" t="s">
        <v>4</v>
      </c>
      <c r="C16" s="52">
        <v>205</v>
      </c>
      <c r="D16" s="52">
        <v>565</v>
      </c>
      <c r="E16" s="52">
        <v>1778</v>
      </c>
      <c r="F16" s="68">
        <v>240</v>
      </c>
      <c r="G16" s="68">
        <v>186</v>
      </c>
      <c r="H16" s="68">
        <v>307</v>
      </c>
      <c r="I16" s="68">
        <v>44</v>
      </c>
      <c r="J16" s="68">
        <v>843</v>
      </c>
      <c r="K16" s="68">
        <v>63</v>
      </c>
      <c r="L16" s="77">
        <v>130</v>
      </c>
      <c r="M16" s="68">
        <v>284</v>
      </c>
      <c r="N16" s="68">
        <v>291</v>
      </c>
      <c r="O16" s="68">
        <v>25</v>
      </c>
      <c r="P16" s="77">
        <v>265</v>
      </c>
      <c r="Q16" s="68">
        <v>19</v>
      </c>
      <c r="R16" s="68">
        <v>18</v>
      </c>
      <c r="S16" s="70">
        <f t="shared" si="0"/>
        <v>5263</v>
      </c>
    </row>
    <row r="17" spans="1:19" ht="27" customHeight="1">
      <c r="A17" s="13">
        <v>2240</v>
      </c>
      <c r="B17" s="4" t="s">
        <v>66</v>
      </c>
      <c r="C17" s="52">
        <v>4142</v>
      </c>
      <c r="D17" s="52">
        <v>1657</v>
      </c>
      <c r="E17" s="52">
        <v>8309</v>
      </c>
      <c r="F17" s="68">
        <v>355</v>
      </c>
      <c r="G17" s="68">
        <v>739</v>
      </c>
      <c r="H17" s="68">
        <v>2285</v>
      </c>
      <c r="I17" s="68">
        <v>4312</v>
      </c>
      <c r="J17" s="68">
        <v>3210</v>
      </c>
      <c r="K17" s="68">
        <v>1949</v>
      </c>
      <c r="L17" s="77">
        <v>12002</v>
      </c>
      <c r="M17" s="68">
        <v>2520</v>
      </c>
      <c r="N17" s="68">
        <v>5154</v>
      </c>
      <c r="O17" s="68"/>
      <c r="P17" s="77">
        <v>2727</v>
      </c>
      <c r="Q17" s="68">
        <v>874</v>
      </c>
      <c r="R17" s="68">
        <v>1591</v>
      </c>
      <c r="S17" s="70">
        <f t="shared" si="0"/>
        <v>51826</v>
      </c>
    </row>
    <row r="18" spans="1:19" ht="17.25" customHeight="1">
      <c r="A18" s="13">
        <v>2250</v>
      </c>
      <c r="B18" s="4" t="s">
        <v>5</v>
      </c>
      <c r="C18" s="52"/>
      <c r="D18" s="52"/>
      <c r="E18" s="52"/>
      <c r="F18" s="68"/>
      <c r="G18" s="68"/>
      <c r="H18" s="68"/>
      <c r="I18" s="68">
        <v>22</v>
      </c>
      <c r="J18" s="68"/>
      <c r="K18" s="68">
        <v>201</v>
      </c>
      <c r="L18" s="77"/>
      <c r="M18" s="68"/>
      <c r="N18" s="68">
        <v>14</v>
      </c>
      <c r="O18" s="68"/>
      <c r="P18" s="77">
        <v>50</v>
      </c>
      <c r="Q18" s="68"/>
      <c r="R18" s="68">
        <v>0</v>
      </c>
      <c r="S18" s="70">
        <f t="shared" si="0"/>
        <v>287</v>
      </c>
    </row>
    <row r="19" spans="1:19" ht="27" customHeight="1">
      <c r="A19" s="13">
        <v>2260</v>
      </c>
      <c r="B19" s="4" t="s">
        <v>67</v>
      </c>
      <c r="C19" s="52">
        <v>2523</v>
      </c>
      <c r="D19" s="52">
        <v>334</v>
      </c>
      <c r="E19" s="52">
        <v>422</v>
      </c>
      <c r="F19" s="68"/>
      <c r="G19" s="68"/>
      <c r="H19" s="68"/>
      <c r="I19" s="68">
        <v>286</v>
      </c>
      <c r="J19" s="68">
        <v>9</v>
      </c>
      <c r="K19" s="68">
        <v>273</v>
      </c>
      <c r="L19" s="77">
        <v>16</v>
      </c>
      <c r="M19" s="68">
        <v>182</v>
      </c>
      <c r="N19" s="68"/>
      <c r="O19" s="68"/>
      <c r="P19" s="77"/>
      <c r="Q19" s="68"/>
      <c r="R19" s="68">
        <v>0</v>
      </c>
      <c r="S19" s="70">
        <f t="shared" si="0"/>
        <v>4045</v>
      </c>
    </row>
    <row r="20" spans="1:20" ht="24.75" customHeight="1">
      <c r="A20" s="12">
        <v>2300</v>
      </c>
      <c r="B20" s="2" t="s">
        <v>68</v>
      </c>
      <c r="C20" s="68">
        <f>C21+C22+C23+C24+C25+C27+C26</f>
        <v>9818</v>
      </c>
      <c r="D20" s="68">
        <f aca="true" t="shared" si="2" ref="D20:R20">D21+D22+D23+D24+D25+D27+D26</f>
        <v>14557</v>
      </c>
      <c r="E20" s="68">
        <f t="shared" si="2"/>
        <v>12864</v>
      </c>
      <c r="F20" s="68">
        <f t="shared" si="2"/>
        <v>3518</v>
      </c>
      <c r="G20" s="68">
        <f t="shared" si="2"/>
        <v>4529</v>
      </c>
      <c r="H20" s="68">
        <f t="shared" si="2"/>
        <v>6393</v>
      </c>
      <c r="I20" s="68">
        <f t="shared" si="2"/>
        <v>4928</v>
      </c>
      <c r="J20" s="68">
        <f t="shared" si="2"/>
        <v>8775</v>
      </c>
      <c r="K20" s="68">
        <f t="shared" si="2"/>
        <v>7826</v>
      </c>
      <c r="L20" s="68">
        <f t="shared" si="2"/>
        <v>6140</v>
      </c>
      <c r="M20" s="68">
        <f t="shared" si="2"/>
        <v>10333</v>
      </c>
      <c r="N20" s="68">
        <f t="shared" si="2"/>
        <v>16693</v>
      </c>
      <c r="O20" s="68">
        <f t="shared" si="2"/>
        <v>3223</v>
      </c>
      <c r="P20" s="68">
        <f t="shared" si="2"/>
        <v>7156</v>
      </c>
      <c r="Q20" s="68">
        <f t="shared" si="2"/>
        <v>1913</v>
      </c>
      <c r="R20" s="68">
        <f t="shared" si="2"/>
        <v>6703</v>
      </c>
      <c r="S20" s="70">
        <f t="shared" si="0"/>
        <v>125369</v>
      </c>
      <c r="T20" s="33"/>
    </row>
    <row r="21" spans="1:20" ht="15.75" customHeight="1">
      <c r="A21" s="15">
        <v>2310</v>
      </c>
      <c r="B21" s="4" t="s">
        <v>69</v>
      </c>
      <c r="C21" s="52">
        <v>3134</v>
      </c>
      <c r="D21" s="52">
        <v>1367</v>
      </c>
      <c r="E21" s="52">
        <v>1627</v>
      </c>
      <c r="F21" s="68">
        <v>600</v>
      </c>
      <c r="G21" s="68">
        <v>795</v>
      </c>
      <c r="H21" s="68">
        <v>913</v>
      </c>
      <c r="I21" s="68">
        <v>1320</v>
      </c>
      <c r="J21" s="68">
        <v>1494</v>
      </c>
      <c r="K21" s="68">
        <v>170</v>
      </c>
      <c r="L21" s="77">
        <v>802</v>
      </c>
      <c r="M21" s="68">
        <v>1228</v>
      </c>
      <c r="N21" s="68">
        <v>1909</v>
      </c>
      <c r="O21" s="68">
        <v>702</v>
      </c>
      <c r="P21" s="77">
        <v>1112</v>
      </c>
      <c r="Q21" s="68">
        <v>467</v>
      </c>
      <c r="R21" s="68">
        <v>2023</v>
      </c>
      <c r="S21" s="70">
        <f t="shared" si="0"/>
        <v>19663</v>
      </c>
      <c r="T21" s="7"/>
    </row>
    <row r="22" spans="1:19" ht="27.75" customHeight="1">
      <c r="A22" s="15">
        <v>2320</v>
      </c>
      <c r="B22" s="4" t="s">
        <v>6</v>
      </c>
      <c r="C22" s="52">
        <v>603</v>
      </c>
      <c r="D22" s="52"/>
      <c r="E22" s="52"/>
      <c r="F22" s="68">
        <v>411</v>
      </c>
      <c r="G22" s="68"/>
      <c r="H22" s="68"/>
      <c r="I22" s="68"/>
      <c r="J22" s="68"/>
      <c r="K22" s="68">
        <v>5832</v>
      </c>
      <c r="L22" s="77">
        <v>188</v>
      </c>
      <c r="M22" s="68">
        <v>3136</v>
      </c>
      <c r="N22" s="68">
        <v>6568</v>
      </c>
      <c r="O22" s="68">
        <v>360</v>
      </c>
      <c r="P22" s="77">
        <v>699</v>
      </c>
      <c r="Q22" s="68">
        <v>0</v>
      </c>
      <c r="R22" s="68">
        <v>1622</v>
      </c>
      <c r="S22" s="70">
        <f t="shared" si="0"/>
        <v>19419</v>
      </c>
    </row>
    <row r="23" spans="1:19" ht="24.75" customHeight="1">
      <c r="A23" s="15">
        <v>2340</v>
      </c>
      <c r="B23" s="4" t="s">
        <v>70</v>
      </c>
      <c r="C23" s="52">
        <v>10</v>
      </c>
      <c r="D23" s="52"/>
      <c r="E23" s="52">
        <v>53</v>
      </c>
      <c r="F23" s="68"/>
      <c r="G23" s="68"/>
      <c r="H23" s="68">
        <v>60</v>
      </c>
      <c r="I23" s="68"/>
      <c r="J23" s="68"/>
      <c r="K23" s="68">
        <v>20</v>
      </c>
      <c r="L23" s="77">
        <v>69</v>
      </c>
      <c r="M23" s="68">
        <v>6</v>
      </c>
      <c r="N23" s="68">
        <v>14</v>
      </c>
      <c r="O23" s="68"/>
      <c r="P23" s="77"/>
      <c r="Q23" s="68"/>
      <c r="R23" s="68">
        <v>0</v>
      </c>
      <c r="S23" s="70">
        <f t="shared" si="0"/>
        <v>232</v>
      </c>
    </row>
    <row r="24" spans="1:19" ht="20.25" customHeight="1">
      <c r="A24" s="15">
        <v>2350</v>
      </c>
      <c r="B24" s="4" t="s">
        <v>7</v>
      </c>
      <c r="C24" s="52">
        <v>2927</v>
      </c>
      <c r="D24" s="52">
        <v>2954</v>
      </c>
      <c r="E24" s="52">
        <v>6773</v>
      </c>
      <c r="F24" s="68">
        <v>568</v>
      </c>
      <c r="G24" s="68">
        <v>190</v>
      </c>
      <c r="H24" s="68">
        <v>1137</v>
      </c>
      <c r="I24" s="68">
        <v>396</v>
      </c>
      <c r="J24" s="68">
        <v>2649</v>
      </c>
      <c r="K24" s="68">
        <v>453</v>
      </c>
      <c r="L24" s="77">
        <v>1238</v>
      </c>
      <c r="M24" s="68">
        <v>2950</v>
      </c>
      <c r="N24" s="68">
        <v>3116</v>
      </c>
      <c r="O24" s="68">
        <v>450</v>
      </c>
      <c r="P24" s="77">
        <v>1769</v>
      </c>
      <c r="Q24" s="68">
        <v>265</v>
      </c>
      <c r="R24" s="68">
        <v>1666</v>
      </c>
      <c r="S24" s="70">
        <f t="shared" si="0"/>
        <v>29501</v>
      </c>
    </row>
    <row r="25" spans="1:19" ht="38.25" customHeight="1">
      <c r="A25" s="15">
        <v>2360</v>
      </c>
      <c r="B25" s="4" t="s">
        <v>71</v>
      </c>
      <c r="C25" s="52">
        <v>587</v>
      </c>
      <c r="D25" s="52">
        <v>5533</v>
      </c>
      <c r="E25" s="52">
        <v>577</v>
      </c>
      <c r="F25" s="68"/>
      <c r="G25" s="68">
        <v>61</v>
      </c>
      <c r="H25" s="68"/>
      <c r="I25" s="68">
        <v>440</v>
      </c>
      <c r="J25" s="68">
        <v>299</v>
      </c>
      <c r="K25" s="68"/>
      <c r="L25" s="77">
        <v>145</v>
      </c>
      <c r="M25" s="68">
        <v>187</v>
      </c>
      <c r="N25" s="68"/>
      <c r="O25" s="68"/>
      <c r="P25" s="77"/>
      <c r="Q25" s="68"/>
      <c r="R25" s="68">
        <v>156</v>
      </c>
      <c r="S25" s="70">
        <f t="shared" si="0"/>
        <v>7985</v>
      </c>
    </row>
    <row r="26" spans="1:21" ht="27" customHeight="1">
      <c r="A26" s="51">
        <v>2363</v>
      </c>
      <c r="B26" s="48" t="s">
        <v>93</v>
      </c>
      <c r="C26" s="52">
        <v>1589</v>
      </c>
      <c r="D26" s="52">
        <v>4158</v>
      </c>
      <c r="E26" s="52">
        <v>2754</v>
      </c>
      <c r="F26" s="68">
        <v>1801</v>
      </c>
      <c r="G26" s="68">
        <v>3414</v>
      </c>
      <c r="H26" s="68">
        <v>3736</v>
      </c>
      <c r="I26" s="68">
        <v>2530</v>
      </c>
      <c r="J26" s="68">
        <v>3658</v>
      </c>
      <c r="K26" s="68">
        <v>1024</v>
      </c>
      <c r="L26" s="68">
        <v>3430</v>
      </c>
      <c r="M26" s="68">
        <v>2826</v>
      </c>
      <c r="N26" s="68">
        <v>4396</v>
      </c>
      <c r="O26" s="68">
        <v>1531</v>
      </c>
      <c r="P26" s="68">
        <v>3353</v>
      </c>
      <c r="Q26" s="68">
        <v>1181</v>
      </c>
      <c r="R26" s="68">
        <v>1236</v>
      </c>
      <c r="S26" s="70">
        <f t="shared" si="0"/>
        <v>42617</v>
      </c>
      <c r="U26" s="41"/>
    </row>
    <row r="27" spans="1:19" ht="20.25" customHeight="1">
      <c r="A27" s="51">
        <v>2370</v>
      </c>
      <c r="B27" s="48" t="s">
        <v>41</v>
      </c>
      <c r="C27" s="52">
        <v>968</v>
      </c>
      <c r="D27" s="52">
        <v>545</v>
      </c>
      <c r="E27" s="52">
        <v>1080</v>
      </c>
      <c r="F27" s="68">
        <v>138</v>
      </c>
      <c r="G27" s="68">
        <v>69</v>
      </c>
      <c r="H27" s="68">
        <v>547</v>
      </c>
      <c r="I27" s="68">
        <v>242</v>
      </c>
      <c r="J27" s="68">
        <v>675</v>
      </c>
      <c r="K27" s="68">
        <v>327</v>
      </c>
      <c r="L27" s="77">
        <v>268</v>
      </c>
      <c r="M27" s="68"/>
      <c r="N27" s="68">
        <v>690</v>
      </c>
      <c r="O27" s="68">
        <v>180</v>
      </c>
      <c r="P27" s="77">
        <v>223</v>
      </c>
      <c r="Q27" s="68"/>
      <c r="R27" s="68">
        <v>0</v>
      </c>
      <c r="S27" s="70">
        <f t="shared" si="0"/>
        <v>5952</v>
      </c>
    </row>
    <row r="28" spans="1:19" ht="21.75" customHeight="1">
      <c r="A28" s="14">
        <v>2400</v>
      </c>
      <c r="B28" s="2" t="s">
        <v>8</v>
      </c>
      <c r="C28" s="52"/>
      <c r="D28" s="52"/>
      <c r="E28" s="52"/>
      <c r="F28" s="68"/>
      <c r="G28" s="68"/>
      <c r="H28" s="68"/>
      <c r="I28" s="68"/>
      <c r="J28" s="68"/>
      <c r="K28" s="68">
        <v>60</v>
      </c>
      <c r="L28" s="77"/>
      <c r="M28" s="68"/>
      <c r="N28" s="68"/>
      <c r="O28" s="68"/>
      <c r="P28" s="77">
        <v>67</v>
      </c>
      <c r="Q28" s="68"/>
      <c r="R28" s="68">
        <v>0</v>
      </c>
      <c r="S28" s="70">
        <f t="shared" si="0"/>
        <v>127</v>
      </c>
    </row>
    <row r="29" spans="1:19" ht="18.75" customHeight="1">
      <c r="A29" s="14">
        <v>5233</v>
      </c>
      <c r="B29" s="49" t="s">
        <v>42</v>
      </c>
      <c r="C29" s="52"/>
      <c r="D29" s="52"/>
      <c r="E29" s="52"/>
      <c r="F29" s="68"/>
      <c r="G29" s="68"/>
      <c r="H29" s="68"/>
      <c r="I29" s="68"/>
      <c r="J29" s="68"/>
      <c r="K29" s="68"/>
      <c r="L29" s="77"/>
      <c r="M29" s="68"/>
      <c r="N29" s="68"/>
      <c r="O29" s="68"/>
      <c r="P29" s="77"/>
      <c r="Q29" s="68"/>
      <c r="R29" s="68">
        <v>0</v>
      </c>
      <c r="S29" s="70">
        <f t="shared" si="0"/>
        <v>0</v>
      </c>
    </row>
    <row r="30" spans="1:19" ht="18" customHeight="1">
      <c r="A30" s="79" t="s">
        <v>10</v>
      </c>
      <c r="B30" s="80"/>
      <c r="C30" s="71">
        <f aca="true" t="shared" si="3" ref="C30:R30">C10+C11+C12+C13+C20+C28+C29</f>
        <v>126169</v>
      </c>
      <c r="D30" s="71">
        <f t="shared" si="3"/>
        <v>230555</v>
      </c>
      <c r="E30" s="71">
        <f t="shared" si="3"/>
        <v>318626</v>
      </c>
      <c r="F30" s="71">
        <f t="shared" si="3"/>
        <v>58995</v>
      </c>
      <c r="G30" s="71">
        <f t="shared" si="3"/>
        <v>42038</v>
      </c>
      <c r="H30" s="71">
        <f t="shared" si="3"/>
        <v>141226</v>
      </c>
      <c r="I30" s="71">
        <f t="shared" si="3"/>
        <v>39996</v>
      </c>
      <c r="J30" s="71">
        <f t="shared" si="3"/>
        <v>102763</v>
      </c>
      <c r="K30" s="71">
        <f t="shared" si="3"/>
        <v>54937</v>
      </c>
      <c r="L30" s="71">
        <f t="shared" si="3"/>
        <v>84262</v>
      </c>
      <c r="M30" s="71">
        <f t="shared" si="3"/>
        <v>65986</v>
      </c>
      <c r="N30" s="71">
        <f t="shared" si="3"/>
        <v>145235</v>
      </c>
      <c r="O30" s="71">
        <f t="shared" si="3"/>
        <v>27561</v>
      </c>
      <c r="P30" s="71">
        <f t="shared" si="3"/>
        <v>34056</v>
      </c>
      <c r="Q30" s="71">
        <f t="shared" si="3"/>
        <v>41574</v>
      </c>
      <c r="R30" s="71">
        <f t="shared" si="3"/>
        <v>27148</v>
      </c>
      <c r="S30" s="39">
        <f t="shared" si="0"/>
        <v>1541127</v>
      </c>
    </row>
    <row r="31" spans="1:19" ht="30" customHeight="1">
      <c r="A31" s="79" t="s">
        <v>39</v>
      </c>
      <c r="B31" s="84"/>
      <c r="C31" s="72">
        <f aca="true" t="shared" si="4" ref="C31:S31">C30/12/C8</f>
        <v>178.204802259887</v>
      </c>
      <c r="D31" s="72">
        <f t="shared" si="4"/>
        <v>133.42303240740742</v>
      </c>
      <c r="E31" s="72">
        <f t="shared" si="4"/>
        <v>150.01224105461395</v>
      </c>
      <c r="F31" s="72">
        <f t="shared" si="4"/>
        <v>223.4659090909091</v>
      </c>
      <c r="G31" s="72">
        <f t="shared" si="4"/>
        <v>175.15833333333333</v>
      </c>
      <c r="H31" s="72">
        <f t="shared" si="4"/>
        <v>280.21031746031747</v>
      </c>
      <c r="I31" s="72">
        <f t="shared" si="4"/>
        <v>151.5</v>
      </c>
      <c r="J31" s="72">
        <f t="shared" si="4"/>
        <v>190.30185185185186</v>
      </c>
      <c r="K31" s="72">
        <f t="shared" si="4"/>
        <v>286.1302083333333</v>
      </c>
      <c r="L31" s="72">
        <f t="shared" si="4"/>
        <v>292.57638888888886</v>
      </c>
      <c r="M31" s="72">
        <f t="shared" si="4"/>
        <v>171.83854166666666</v>
      </c>
      <c r="N31" s="72">
        <f t="shared" si="4"/>
        <v>205.13418079096044</v>
      </c>
      <c r="O31" s="72">
        <f t="shared" si="4"/>
        <v>135.10294117647058</v>
      </c>
      <c r="P31" s="72">
        <f t="shared" si="4"/>
        <v>149.3684210526316</v>
      </c>
      <c r="Q31" s="72">
        <f t="shared" si="4"/>
        <v>288.7083333333333</v>
      </c>
      <c r="R31" s="72">
        <f t="shared" si="4"/>
        <v>174.02564102564105</v>
      </c>
      <c r="S31" s="72">
        <f t="shared" si="4"/>
        <v>177.63105117565698</v>
      </c>
    </row>
    <row r="32" spans="4:19" ht="12.75">
      <c r="D32" s="7"/>
      <c r="R32" s="7"/>
      <c r="S32" s="41"/>
    </row>
    <row r="33" spans="3:19" ht="12.7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4"/>
      <c r="S33" s="41"/>
    </row>
    <row r="34" spans="3:20" ht="12.75">
      <c r="C34" s="31"/>
      <c r="D34" s="31"/>
      <c r="E34" s="31"/>
      <c r="F34" s="31"/>
      <c r="G34" s="3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31"/>
      <c r="S34" s="41"/>
      <c r="T34" s="31"/>
    </row>
    <row r="35" spans="18:19" ht="12.75">
      <c r="R35" s="7"/>
      <c r="S35" s="7"/>
    </row>
    <row r="36" spans="18:19" ht="12.75">
      <c r="R36" s="7"/>
      <c r="S36" s="7"/>
    </row>
    <row r="37" ht="12.75">
      <c r="D37" s="7"/>
    </row>
    <row r="39" ht="12.75">
      <c r="B39" s="16"/>
    </row>
    <row r="40" ht="12.75">
      <c r="B40" s="17"/>
    </row>
    <row r="41" spans="4:18" ht="12.75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4:18" ht="12.75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4:18" ht="12.75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4:18" ht="12.75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4:18" ht="12.75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ht="12.75">
      <c r="M1" t="s">
        <v>95</v>
      </c>
    </row>
    <row r="2" ht="12.75">
      <c r="M2" t="s">
        <v>96</v>
      </c>
    </row>
    <row r="3" spans="2:13" ht="15">
      <c r="B3" s="11" t="s">
        <v>72</v>
      </c>
      <c r="M3" t="s">
        <v>97</v>
      </c>
    </row>
    <row r="4" spans="1:3" ht="12.75">
      <c r="A4" s="1"/>
      <c r="B4" s="3" t="s">
        <v>74</v>
      </c>
      <c r="C4" s="1"/>
    </row>
    <row r="5" spans="1:3" ht="12.75">
      <c r="A5" s="1"/>
      <c r="B5" s="3"/>
      <c r="C5" s="1"/>
    </row>
    <row r="6" spans="1:19" ht="55.5" customHeight="1">
      <c r="A6" s="27" t="s">
        <v>1</v>
      </c>
      <c r="B6" s="28" t="s">
        <v>0</v>
      </c>
      <c r="C6" s="30" t="s">
        <v>29</v>
      </c>
      <c r="D6" s="30" t="s">
        <v>30</v>
      </c>
      <c r="E6" s="30" t="s">
        <v>31</v>
      </c>
      <c r="F6" s="30" t="s">
        <v>32</v>
      </c>
      <c r="G6" s="30" t="s">
        <v>33</v>
      </c>
      <c r="H6" s="30" t="s">
        <v>34</v>
      </c>
      <c r="I6" s="30" t="s">
        <v>35</v>
      </c>
      <c r="J6" s="30" t="s">
        <v>36</v>
      </c>
      <c r="K6" s="30" t="s">
        <v>20</v>
      </c>
      <c r="L6" s="30" t="s">
        <v>21</v>
      </c>
      <c r="M6" s="30" t="s">
        <v>40</v>
      </c>
      <c r="N6" s="30" t="s">
        <v>37</v>
      </c>
      <c r="O6" s="30" t="s">
        <v>24</v>
      </c>
      <c r="P6" s="26" t="s">
        <v>25</v>
      </c>
      <c r="Q6" s="30" t="s">
        <v>26</v>
      </c>
      <c r="R6" s="30" t="s">
        <v>27</v>
      </c>
      <c r="S6" s="30" t="s">
        <v>28</v>
      </c>
    </row>
    <row r="7" spans="1:19" ht="29.25" customHeight="1">
      <c r="A7" s="8"/>
      <c r="B7" s="9" t="s">
        <v>92</v>
      </c>
      <c r="C7" s="24">
        <v>28</v>
      </c>
      <c r="D7" s="18">
        <v>70</v>
      </c>
      <c r="E7" s="18">
        <v>103</v>
      </c>
      <c r="F7" s="18">
        <v>20</v>
      </c>
      <c r="G7" s="18">
        <v>17</v>
      </c>
      <c r="H7" s="18">
        <v>24</v>
      </c>
      <c r="I7" s="18">
        <v>23</v>
      </c>
      <c r="J7" s="18">
        <v>33</v>
      </c>
      <c r="K7" s="18">
        <v>8</v>
      </c>
      <c r="L7" s="18">
        <v>16</v>
      </c>
      <c r="M7" s="18">
        <v>20</v>
      </c>
      <c r="N7" s="18">
        <v>37</v>
      </c>
      <c r="O7" s="18">
        <v>17</v>
      </c>
      <c r="P7" s="18">
        <v>8</v>
      </c>
      <c r="Q7" s="18">
        <v>7</v>
      </c>
      <c r="R7" s="18">
        <v>11</v>
      </c>
      <c r="S7" s="23">
        <f aca="true" t="shared" si="0" ref="S7:S29">C7+D7+E7+F7+G7+H7+I7+J7+K7+L7+M7+N7+O7+P7+Q7+R7</f>
        <v>442</v>
      </c>
    </row>
    <row r="8" spans="1:19" ht="26.25" customHeight="1">
      <c r="A8" s="85" t="s">
        <v>75</v>
      </c>
      <c r="B8" s="86"/>
      <c r="C8" s="86"/>
      <c r="D8" s="86"/>
      <c r="E8" s="86"/>
      <c r="F8" s="86"/>
      <c r="S8" s="23">
        <f t="shared" si="0"/>
        <v>0</v>
      </c>
    </row>
    <row r="9" spans="1:19" ht="39.75" customHeight="1">
      <c r="A9" s="12">
        <v>1100</v>
      </c>
      <c r="B9" s="2" t="s">
        <v>79</v>
      </c>
      <c r="C9" s="73">
        <v>27746</v>
      </c>
      <c r="D9" s="52">
        <v>53434</v>
      </c>
      <c r="E9" s="73">
        <v>77459</v>
      </c>
      <c r="F9" s="52">
        <v>25269</v>
      </c>
      <c r="G9" s="52">
        <v>13057</v>
      </c>
      <c r="H9" s="52">
        <v>13588</v>
      </c>
      <c r="I9" s="52">
        <v>22747</v>
      </c>
      <c r="J9" s="52">
        <v>31826</v>
      </c>
      <c r="K9" s="52">
        <v>15846</v>
      </c>
      <c r="L9" s="18">
        <v>12895</v>
      </c>
      <c r="M9" s="52">
        <v>37390</v>
      </c>
      <c r="N9" s="52">
        <v>57830</v>
      </c>
      <c r="O9" s="52">
        <v>4655</v>
      </c>
      <c r="P9" s="18">
        <v>12535</v>
      </c>
      <c r="Q9" s="52">
        <v>9407</v>
      </c>
      <c r="R9" s="52">
        <v>12569</v>
      </c>
      <c r="S9" s="23">
        <f t="shared" si="0"/>
        <v>428253</v>
      </c>
    </row>
    <row r="10" spans="1:19" ht="41.25" customHeight="1">
      <c r="A10" s="12">
        <v>1200</v>
      </c>
      <c r="B10" s="2" t="s">
        <v>9</v>
      </c>
      <c r="C10" s="73">
        <v>7539</v>
      </c>
      <c r="D10" s="52">
        <v>15332</v>
      </c>
      <c r="E10" s="73">
        <f>22337</f>
        <v>22337</v>
      </c>
      <c r="F10" s="52">
        <v>6544</v>
      </c>
      <c r="G10" s="52">
        <v>3849</v>
      </c>
      <c r="H10" s="52">
        <v>3204</v>
      </c>
      <c r="I10" s="52">
        <v>5796</v>
      </c>
      <c r="J10" s="52">
        <v>8327</v>
      </c>
      <c r="K10" s="52">
        <v>4184</v>
      </c>
      <c r="L10" s="18">
        <v>3305</v>
      </c>
      <c r="M10" s="52">
        <v>9773</v>
      </c>
      <c r="N10" s="52">
        <v>15752</v>
      </c>
      <c r="O10" s="52">
        <v>1148</v>
      </c>
      <c r="P10" s="18">
        <v>2957</v>
      </c>
      <c r="Q10" s="52">
        <v>2576</v>
      </c>
      <c r="R10" s="52">
        <v>2894</v>
      </c>
      <c r="S10" s="23">
        <f t="shared" si="0"/>
        <v>115517</v>
      </c>
    </row>
    <row r="11" spans="1:19" ht="35.25" customHeight="1">
      <c r="A11" s="12">
        <v>2100</v>
      </c>
      <c r="B11" s="2" t="s">
        <v>65</v>
      </c>
      <c r="C11" s="52"/>
      <c r="D11" s="52">
        <v>5</v>
      </c>
      <c r="E11" s="52">
        <v>7</v>
      </c>
      <c r="F11" s="52"/>
      <c r="G11" s="52"/>
      <c r="H11" s="52"/>
      <c r="I11" s="52"/>
      <c r="J11" s="52"/>
      <c r="K11" s="52"/>
      <c r="L11" s="18"/>
      <c r="M11" s="52"/>
      <c r="N11" s="52">
        <v>300</v>
      </c>
      <c r="O11" s="52"/>
      <c r="P11" s="18"/>
      <c r="Q11" s="52">
        <v>8</v>
      </c>
      <c r="R11" s="52">
        <v>1</v>
      </c>
      <c r="S11" s="23">
        <f t="shared" si="0"/>
        <v>321</v>
      </c>
    </row>
    <row r="12" spans="1:19" ht="21" customHeight="1">
      <c r="A12" s="12">
        <v>2200</v>
      </c>
      <c r="B12" s="2" t="s">
        <v>80</v>
      </c>
      <c r="C12" s="75">
        <f aca="true" t="shared" si="1" ref="C12:R12">C13+C14+C15+C16+C17+C18</f>
        <v>7787</v>
      </c>
      <c r="D12" s="75">
        <f t="shared" si="1"/>
        <v>12174</v>
      </c>
      <c r="E12" s="75">
        <f t="shared" si="1"/>
        <v>34744</v>
      </c>
      <c r="F12" s="75">
        <f t="shared" si="1"/>
        <v>7539</v>
      </c>
      <c r="G12" s="75">
        <f t="shared" si="1"/>
        <v>4392</v>
      </c>
      <c r="H12" s="75">
        <f t="shared" si="1"/>
        <v>10551</v>
      </c>
      <c r="I12" s="75">
        <f t="shared" si="1"/>
        <v>8119</v>
      </c>
      <c r="J12" s="75">
        <f t="shared" si="1"/>
        <v>8997</v>
      </c>
      <c r="K12" s="75">
        <f t="shared" si="1"/>
        <v>3494</v>
      </c>
      <c r="L12" s="75">
        <f t="shared" si="1"/>
        <v>16351</v>
      </c>
      <c r="M12" s="75">
        <f t="shared" si="1"/>
        <v>3563</v>
      </c>
      <c r="N12" s="75">
        <f t="shared" si="1"/>
        <v>6952</v>
      </c>
      <c r="O12" s="75">
        <f t="shared" si="1"/>
        <v>1682</v>
      </c>
      <c r="P12" s="77">
        <f>P13+P14+P15+P16+P17+P18</f>
        <v>803</v>
      </c>
      <c r="Q12" s="75">
        <f t="shared" si="1"/>
        <v>2919</v>
      </c>
      <c r="R12" s="75">
        <f t="shared" si="1"/>
        <v>1820</v>
      </c>
      <c r="S12" s="23">
        <f t="shared" si="0"/>
        <v>131887</v>
      </c>
    </row>
    <row r="13" spans="1:19" ht="18.75" customHeight="1">
      <c r="A13" s="13">
        <v>2210</v>
      </c>
      <c r="B13" s="4" t="s">
        <v>2</v>
      </c>
      <c r="C13" s="75">
        <v>206</v>
      </c>
      <c r="D13" s="52">
        <v>289</v>
      </c>
      <c r="E13" s="52">
        <v>481</v>
      </c>
      <c r="F13" s="52">
        <v>121</v>
      </c>
      <c r="G13" s="52">
        <v>282</v>
      </c>
      <c r="H13" s="52">
        <v>159</v>
      </c>
      <c r="I13" s="52">
        <v>184</v>
      </c>
      <c r="J13" s="52">
        <v>498</v>
      </c>
      <c r="K13" s="52">
        <v>111</v>
      </c>
      <c r="L13" s="18">
        <v>298</v>
      </c>
      <c r="M13" s="52">
        <v>171</v>
      </c>
      <c r="N13" s="52">
        <v>41</v>
      </c>
      <c r="O13" s="52"/>
      <c r="P13" s="18">
        <v>0</v>
      </c>
      <c r="Q13" s="52">
        <v>85</v>
      </c>
      <c r="R13" s="52">
        <v>59</v>
      </c>
      <c r="S13" s="23">
        <f t="shared" si="0"/>
        <v>2985</v>
      </c>
    </row>
    <row r="14" spans="1:19" ht="21" customHeight="1">
      <c r="A14" s="13">
        <v>2220</v>
      </c>
      <c r="B14" s="4" t="s">
        <v>3</v>
      </c>
      <c r="C14" s="75">
        <v>4321</v>
      </c>
      <c r="D14" s="52">
        <v>10643</v>
      </c>
      <c r="E14" s="52">
        <v>28148</v>
      </c>
      <c r="F14" s="52">
        <v>6878</v>
      </c>
      <c r="G14" s="52">
        <v>3322</v>
      </c>
      <c r="H14" s="52">
        <v>8936</v>
      </c>
      <c r="I14" s="52">
        <v>3059</v>
      </c>
      <c r="J14" s="52">
        <v>5519</v>
      </c>
      <c r="K14" s="52">
        <v>2141</v>
      </c>
      <c r="L14" s="18">
        <v>7957</v>
      </c>
      <c r="M14" s="52">
        <v>1527</v>
      </c>
      <c r="N14" s="52">
        <v>3490</v>
      </c>
      <c r="O14" s="52">
        <v>1657</v>
      </c>
      <c r="P14" s="18">
        <v>270</v>
      </c>
      <c r="Q14" s="52">
        <v>2313</v>
      </c>
      <c r="R14" s="52">
        <v>415</v>
      </c>
      <c r="S14" s="23">
        <f t="shared" si="0"/>
        <v>90596</v>
      </c>
    </row>
    <row r="15" spans="1:19" ht="27" customHeight="1">
      <c r="A15" s="13">
        <v>2230</v>
      </c>
      <c r="B15" s="4" t="s">
        <v>4</v>
      </c>
      <c r="C15" s="75">
        <v>97</v>
      </c>
      <c r="D15" s="52">
        <v>275</v>
      </c>
      <c r="E15" s="52">
        <v>1034</v>
      </c>
      <c r="F15" s="52">
        <v>217</v>
      </c>
      <c r="G15" s="52">
        <v>159</v>
      </c>
      <c r="H15" s="52">
        <v>172</v>
      </c>
      <c r="I15" s="52">
        <v>46</v>
      </c>
      <c r="J15" s="52">
        <v>618</v>
      </c>
      <c r="K15" s="52">
        <v>31</v>
      </c>
      <c r="L15" s="18">
        <v>86</v>
      </c>
      <c r="M15" s="52">
        <v>178</v>
      </c>
      <c r="N15" s="52">
        <v>182</v>
      </c>
      <c r="O15" s="52">
        <v>25</v>
      </c>
      <c r="P15" s="18">
        <v>0</v>
      </c>
      <c r="Q15" s="52">
        <v>11</v>
      </c>
      <c r="R15" s="52">
        <v>0</v>
      </c>
      <c r="S15" s="23">
        <f t="shared" si="0"/>
        <v>3131</v>
      </c>
    </row>
    <row r="16" spans="1:19" ht="27" customHeight="1">
      <c r="A16" s="13">
        <v>2240</v>
      </c>
      <c r="B16" s="4" t="s">
        <v>66</v>
      </c>
      <c r="C16" s="75">
        <v>1965</v>
      </c>
      <c r="D16" s="52">
        <v>805</v>
      </c>
      <c r="E16" s="52">
        <v>4835</v>
      </c>
      <c r="F16" s="52">
        <v>323</v>
      </c>
      <c r="G16" s="52">
        <v>629</v>
      </c>
      <c r="H16" s="52">
        <v>1284</v>
      </c>
      <c r="I16" s="52">
        <v>4508</v>
      </c>
      <c r="J16" s="52">
        <v>2354</v>
      </c>
      <c r="K16" s="52">
        <v>975</v>
      </c>
      <c r="L16" s="18">
        <v>8000</v>
      </c>
      <c r="M16" s="52">
        <v>1575</v>
      </c>
      <c r="N16" s="52">
        <v>3233</v>
      </c>
      <c r="O16" s="52"/>
      <c r="P16" s="18">
        <v>376</v>
      </c>
      <c r="Q16" s="52">
        <v>510</v>
      </c>
      <c r="R16" s="52">
        <v>1346</v>
      </c>
      <c r="S16" s="23">
        <f t="shared" si="0"/>
        <v>32718</v>
      </c>
    </row>
    <row r="17" spans="1:19" ht="17.25" customHeight="1">
      <c r="A17" s="13">
        <v>2250</v>
      </c>
      <c r="B17" s="4" t="s">
        <v>5</v>
      </c>
      <c r="C17" s="75"/>
      <c r="D17" s="52"/>
      <c r="E17" s="52"/>
      <c r="F17" s="52"/>
      <c r="G17" s="52"/>
      <c r="H17" s="52"/>
      <c r="I17" s="52">
        <v>23</v>
      </c>
      <c r="J17" s="52"/>
      <c r="K17" s="52">
        <v>100</v>
      </c>
      <c r="L17" s="18"/>
      <c r="M17" s="52"/>
      <c r="N17" s="52">
        <v>6</v>
      </c>
      <c r="O17" s="52"/>
      <c r="P17" s="18">
        <v>157</v>
      </c>
      <c r="Q17" s="52"/>
      <c r="R17" s="52">
        <v>0</v>
      </c>
      <c r="S17" s="23">
        <f t="shared" si="0"/>
        <v>286</v>
      </c>
    </row>
    <row r="18" spans="1:19" ht="27" customHeight="1">
      <c r="A18" s="13">
        <v>2260</v>
      </c>
      <c r="B18" s="4" t="s">
        <v>67</v>
      </c>
      <c r="C18" s="75">
        <v>1198</v>
      </c>
      <c r="D18" s="52">
        <v>162</v>
      </c>
      <c r="E18" s="52">
        <v>246</v>
      </c>
      <c r="F18" s="52"/>
      <c r="G18" s="52"/>
      <c r="H18" s="52"/>
      <c r="I18" s="52">
        <v>299</v>
      </c>
      <c r="J18" s="52">
        <v>8</v>
      </c>
      <c r="K18" s="52">
        <v>136</v>
      </c>
      <c r="L18" s="18">
        <v>10</v>
      </c>
      <c r="M18" s="52">
        <v>112</v>
      </c>
      <c r="N18" s="52"/>
      <c r="O18" s="52"/>
      <c r="P18" s="18"/>
      <c r="Q18" s="52"/>
      <c r="R18" s="52">
        <v>0</v>
      </c>
      <c r="S18" s="23">
        <f t="shared" si="0"/>
        <v>2171</v>
      </c>
    </row>
    <row r="19" spans="1:19" ht="40.5" customHeight="1">
      <c r="A19" s="12">
        <v>2300</v>
      </c>
      <c r="B19" s="2" t="s">
        <v>68</v>
      </c>
      <c r="C19" s="68">
        <f aca="true" t="shared" si="2" ref="C19:R19">C20+C21+C22+C23+C24+C26+C25</f>
        <v>4659</v>
      </c>
      <c r="D19" s="68">
        <f t="shared" si="2"/>
        <v>7076</v>
      </c>
      <c r="E19" s="68">
        <f t="shared" si="2"/>
        <v>7486</v>
      </c>
      <c r="F19" s="68">
        <f t="shared" si="2"/>
        <v>3543</v>
      </c>
      <c r="G19" s="68">
        <f t="shared" si="2"/>
        <v>3949</v>
      </c>
      <c r="H19" s="68">
        <f t="shared" si="2"/>
        <v>3594</v>
      </c>
      <c r="I19" s="68">
        <f t="shared" si="2"/>
        <v>5152</v>
      </c>
      <c r="J19" s="68">
        <f t="shared" si="2"/>
        <v>6436</v>
      </c>
      <c r="K19" s="68">
        <f t="shared" si="2"/>
        <v>4547</v>
      </c>
      <c r="L19" s="68">
        <f t="shared" si="2"/>
        <v>4094</v>
      </c>
      <c r="M19" s="68">
        <f t="shared" si="2"/>
        <v>6020</v>
      </c>
      <c r="N19" s="68">
        <f t="shared" si="2"/>
        <v>10468</v>
      </c>
      <c r="O19" s="68">
        <f t="shared" si="2"/>
        <v>3177</v>
      </c>
      <c r="P19" s="77">
        <f>P20+P21+P22+P23+P24+P26+P25</f>
        <v>1423</v>
      </c>
      <c r="Q19" s="68">
        <f t="shared" si="2"/>
        <v>1366</v>
      </c>
      <c r="R19" s="68">
        <f t="shared" si="2"/>
        <v>5771</v>
      </c>
      <c r="S19" s="23">
        <f t="shared" si="0"/>
        <v>78761</v>
      </c>
    </row>
    <row r="20" spans="1:19" ht="15.75" customHeight="1">
      <c r="A20" s="15">
        <v>2310</v>
      </c>
      <c r="B20" s="4" t="s">
        <v>69</v>
      </c>
      <c r="C20" s="75">
        <v>1487</v>
      </c>
      <c r="D20" s="52">
        <v>664</v>
      </c>
      <c r="E20" s="52">
        <v>947</v>
      </c>
      <c r="F20" s="52">
        <v>542</v>
      </c>
      <c r="G20" s="52">
        <v>676</v>
      </c>
      <c r="H20" s="52">
        <v>514</v>
      </c>
      <c r="I20" s="52">
        <v>1380</v>
      </c>
      <c r="J20" s="52">
        <v>1096</v>
      </c>
      <c r="K20" s="52">
        <v>85</v>
      </c>
      <c r="L20" s="18">
        <v>535</v>
      </c>
      <c r="M20" s="52">
        <v>1199</v>
      </c>
      <c r="N20" s="52">
        <v>1197</v>
      </c>
      <c r="O20" s="52">
        <v>702</v>
      </c>
      <c r="P20" s="18">
        <v>468</v>
      </c>
      <c r="Q20" s="52">
        <v>272</v>
      </c>
      <c r="R20" s="52">
        <v>1712</v>
      </c>
      <c r="S20" s="23">
        <f t="shared" si="0"/>
        <v>13476</v>
      </c>
    </row>
    <row r="21" spans="1:19" ht="27.75" customHeight="1">
      <c r="A21" s="15">
        <v>2320</v>
      </c>
      <c r="B21" s="4" t="s">
        <v>6</v>
      </c>
      <c r="C21" s="75">
        <v>286</v>
      </c>
      <c r="D21" s="52"/>
      <c r="E21" s="52"/>
      <c r="F21" s="52">
        <v>437</v>
      </c>
      <c r="G21" s="52"/>
      <c r="H21" s="52"/>
      <c r="I21" s="52"/>
      <c r="J21" s="52"/>
      <c r="K21" s="52">
        <v>2916</v>
      </c>
      <c r="L21" s="18">
        <v>126</v>
      </c>
      <c r="M21" s="52">
        <v>1960</v>
      </c>
      <c r="N21" s="52">
        <v>4119</v>
      </c>
      <c r="O21" s="52">
        <v>360</v>
      </c>
      <c r="P21" s="18">
        <v>94</v>
      </c>
      <c r="Q21" s="52">
        <v>0</v>
      </c>
      <c r="R21" s="52">
        <v>1372</v>
      </c>
      <c r="S21" s="23">
        <f t="shared" si="0"/>
        <v>11670</v>
      </c>
    </row>
    <row r="22" spans="1:19" ht="23.25" customHeight="1">
      <c r="A22" s="15">
        <v>2340</v>
      </c>
      <c r="B22" s="4" t="s">
        <v>70</v>
      </c>
      <c r="C22" s="75">
        <v>5</v>
      </c>
      <c r="D22" s="52"/>
      <c r="E22" s="52">
        <v>31</v>
      </c>
      <c r="F22" s="52"/>
      <c r="G22" s="52"/>
      <c r="H22" s="52">
        <v>34</v>
      </c>
      <c r="I22" s="52"/>
      <c r="J22" s="52"/>
      <c r="K22" s="52">
        <v>10</v>
      </c>
      <c r="L22" s="18">
        <v>46</v>
      </c>
      <c r="M22" s="52">
        <v>10</v>
      </c>
      <c r="N22" s="52">
        <v>6</v>
      </c>
      <c r="O22" s="52"/>
      <c r="P22" s="18"/>
      <c r="Q22" s="52"/>
      <c r="R22" s="52">
        <v>0</v>
      </c>
      <c r="S22" s="23">
        <f t="shared" si="0"/>
        <v>142</v>
      </c>
    </row>
    <row r="23" spans="1:19" ht="20.25" customHeight="1">
      <c r="A23" s="15">
        <v>2350</v>
      </c>
      <c r="B23" s="4" t="s">
        <v>7</v>
      </c>
      <c r="C23" s="75">
        <v>1389</v>
      </c>
      <c r="D23" s="52">
        <v>1436</v>
      </c>
      <c r="E23" s="52">
        <v>3941</v>
      </c>
      <c r="F23" s="52">
        <v>516</v>
      </c>
      <c r="G23" s="52">
        <v>161</v>
      </c>
      <c r="H23" s="52">
        <v>639</v>
      </c>
      <c r="I23" s="52">
        <v>414</v>
      </c>
      <c r="J23" s="52">
        <v>1942</v>
      </c>
      <c r="K23" s="52">
        <v>226</v>
      </c>
      <c r="L23" s="18">
        <v>825</v>
      </c>
      <c r="M23" s="52">
        <v>1583</v>
      </c>
      <c r="N23" s="52">
        <v>1955</v>
      </c>
      <c r="O23" s="52">
        <v>450</v>
      </c>
      <c r="P23" s="18">
        <v>100</v>
      </c>
      <c r="Q23" s="52">
        <v>155</v>
      </c>
      <c r="R23" s="52">
        <v>1409</v>
      </c>
      <c r="S23" s="23">
        <f t="shared" si="0"/>
        <v>17141</v>
      </c>
    </row>
    <row r="24" spans="1:19" ht="38.25" customHeight="1">
      <c r="A24" s="15">
        <v>2360</v>
      </c>
      <c r="B24" s="4" t="s">
        <v>71</v>
      </c>
      <c r="C24" s="75">
        <v>279</v>
      </c>
      <c r="D24" s="52">
        <v>2690</v>
      </c>
      <c r="E24" s="52">
        <v>335</v>
      </c>
      <c r="F24" s="52"/>
      <c r="G24" s="52">
        <v>52</v>
      </c>
      <c r="H24" s="52"/>
      <c r="I24" s="52">
        <v>460</v>
      </c>
      <c r="J24" s="52">
        <v>219</v>
      </c>
      <c r="K24" s="52"/>
      <c r="L24" s="18">
        <v>97</v>
      </c>
      <c r="M24" s="52"/>
      <c r="N24" s="52"/>
      <c r="O24" s="52"/>
      <c r="P24" s="18"/>
      <c r="Q24" s="52"/>
      <c r="R24" s="52">
        <v>132</v>
      </c>
      <c r="S24" s="23">
        <f t="shared" si="0"/>
        <v>4264</v>
      </c>
    </row>
    <row r="25" spans="1:19" ht="24.75" customHeight="1">
      <c r="A25" s="51">
        <v>2363</v>
      </c>
      <c r="B25" s="48" t="s">
        <v>93</v>
      </c>
      <c r="C25" s="75">
        <v>754</v>
      </c>
      <c r="D25" s="52">
        <v>2021</v>
      </c>
      <c r="E25" s="52">
        <v>1603</v>
      </c>
      <c r="F25" s="52">
        <v>1773</v>
      </c>
      <c r="G25" s="52">
        <v>2980</v>
      </c>
      <c r="H25" s="52">
        <v>2100</v>
      </c>
      <c r="I25" s="52">
        <v>2645</v>
      </c>
      <c r="J25" s="52">
        <v>2683</v>
      </c>
      <c r="K25" s="52">
        <v>1147</v>
      </c>
      <c r="L25" s="52">
        <v>2286</v>
      </c>
      <c r="M25" s="52">
        <v>1268</v>
      </c>
      <c r="N25" s="52">
        <v>2757</v>
      </c>
      <c r="O25" s="52">
        <v>1485</v>
      </c>
      <c r="P25" s="52">
        <v>667</v>
      </c>
      <c r="Q25" s="52">
        <v>806</v>
      </c>
      <c r="R25" s="52">
        <v>1045</v>
      </c>
      <c r="S25" s="23">
        <f t="shared" si="0"/>
        <v>28020</v>
      </c>
    </row>
    <row r="26" spans="1:19" ht="20.25" customHeight="1">
      <c r="A26" s="15">
        <v>2370</v>
      </c>
      <c r="B26" s="48" t="s">
        <v>41</v>
      </c>
      <c r="C26" s="75">
        <v>459</v>
      </c>
      <c r="D26" s="52">
        <v>265</v>
      </c>
      <c r="E26" s="52">
        <v>629</v>
      </c>
      <c r="F26" s="52">
        <v>275</v>
      </c>
      <c r="G26" s="52">
        <v>80</v>
      </c>
      <c r="H26" s="52">
        <v>307</v>
      </c>
      <c r="I26" s="52">
        <v>253</v>
      </c>
      <c r="J26" s="52">
        <v>496</v>
      </c>
      <c r="K26" s="52">
        <v>163</v>
      </c>
      <c r="L26" s="18">
        <v>179</v>
      </c>
      <c r="M26" s="52"/>
      <c r="N26" s="52">
        <v>434</v>
      </c>
      <c r="O26" s="52">
        <v>180</v>
      </c>
      <c r="P26" s="18">
        <v>94</v>
      </c>
      <c r="Q26" s="52">
        <v>133</v>
      </c>
      <c r="R26" s="52">
        <v>101</v>
      </c>
      <c r="S26" s="23">
        <f t="shared" si="0"/>
        <v>4048</v>
      </c>
    </row>
    <row r="27" spans="1:19" ht="21.75" customHeight="1">
      <c r="A27" s="14">
        <v>2400</v>
      </c>
      <c r="B27" s="2" t="s">
        <v>8</v>
      </c>
      <c r="C27" s="75"/>
      <c r="D27" s="52"/>
      <c r="E27" s="52"/>
      <c r="F27" s="52"/>
      <c r="G27" s="52"/>
      <c r="H27" s="52"/>
      <c r="I27" s="52"/>
      <c r="J27" s="52"/>
      <c r="K27" s="52">
        <v>30</v>
      </c>
      <c r="L27" s="18"/>
      <c r="M27" s="52"/>
      <c r="N27" s="52"/>
      <c r="O27" s="52"/>
      <c r="P27" s="18"/>
      <c r="Q27" s="52"/>
      <c r="R27" s="52">
        <v>65</v>
      </c>
      <c r="S27" s="23">
        <f t="shared" si="0"/>
        <v>95</v>
      </c>
    </row>
    <row r="28" spans="1:19" ht="18.75" customHeight="1">
      <c r="A28" s="14">
        <v>5233</v>
      </c>
      <c r="B28" s="49" t="s">
        <v>42</v>
      </c>
      <c r="C28" s="75"/>
      <c r="D28" s="52"/>
      <c r="E28" s="52"/>
      <c r="F28" s="52"/>
      <c r="G28" s="52"/>
      <c r="H28" s="52"/>
      <c r="I28" s="52"/>
      <c r="J28" s="52"/>
      <c r="K28" s="52"/>
      <c r="L28" s="18"/>
      <c r="M28" s="52"/>
      <c r="N28" s="52"/>
      <c r="O28" s="52"/>
      <c r="P28" s="18">
        <v>29</v>
      </c>
      <c r="Q28" s="52"/>
      <c r="R28" s="52">
        <v>70</v>
      </c>
      <c r="S28" s="23">
        <f t="shared" si="0"/>
        <v>99</v>
      </c>
    </row>
    <row r="29" spans="1:19" ht="18" customHeight="1">
      <c r="A29" s="79" t="s">
        <v>10</v>
      </c>
      <c r="B29" s="80"/>
      <c r="C29" s="76">
        <f aca="true" t="shared" si="3" ref="C29:R29">C9+C10+C11+C12+C19+C27+C28</f>
        <v>47731</v>
      </c>
      <c r="D29" s="76">
        <f t="shared" si="3"/>
        <v>88021</v>
      </c>
      <c r="E29" s="76">
        <f t="shared" si="3"/>
        <v>142033</v>
      </c>
      <c r="F29" s="76">
        <f t="shared" si="3"/>
        <v>42895</v>
      </c>
      <c r="G29" s="76">
        <f t="shared" si="3"/>
        <v>25247</v>
      </c>
      <c r="H29" s="76">
        <f t="shared" si="3"/>
        <v>30937</v>
      </c>
      <c r="I29" s="76">
        <f t="shared" si="3"/>
        <v>41814</v>
      </c>
      <c r="J29" s="76">
        <f t="shared" si="3"/>
        <v>55586</v>
      </c>
      <c r="K29" s="76">
        <f t="shared" si="3"/>
        <v>28101</v>
      </c>
      <c r="L29" s="76">
        <f t="shared" si="3"/>
        <v>36645</v>
      </c>
      <c r="M29" s="76">
        <f t="shared" si="3"/>
        <v>56746</v>
      </c>
      <c r="N29" s="76">
        <f t="shared" si="3"/>
        <v>91302</v>
      </c>
      <c r="O29" s="76">
        <f t="shared" si="3"/>
        <v>10662</v>
      </c>
      <c r="P29" s="76">
        <f t="shared" si="3"/>
        <v>17747</v>
      </c>
      <c r="Q29" s="76">
        <f t="shared" si="3"/>
        <v>16276</v>
      </c>
      <c r="R29" s="76">
        <f t="shared" si="3"/>
        <v>23190</v>
      </c>
      <c r="S29" s="21">
        <f t="shared" si="0"/>
        <v>754933</v>
      </c>
    </row>
    <row r="30" spans="1:19" ht="30" customHeight="1">
      <c r="A30" s="79" t="s">
        <v>39</v>
      </c>
      <c r="B30" s="84"/>
      <c r="C30" s="72">
        <f>C29/12/C7</f>
        <v>142.05654761904762</v>
      </c>
      <c r="D30" s="72">
        <f aca="true" t="shared" si="4" ref="D30:R30">D29/12/D7</f>
        <v>104.78690476190475</v>
      </c>
      <c r="E30" s="72">
        <f t="shared" si="4"/>
        <v>114.91343042071198</v>
      </c>
      <c r="F30" s="72">
        <f t="shared" si="4"/>
        <v>178.72916666666669</v>
      </c>
      <c r="G30" s="72">
        <f t="shared" si="4"/>
        <v>123.75980392156862</v>
      </c>
      <c r="H30" s="72">
        <f t="shared" si="4"/>
        <v>107.4201388888889</v>
      </c>
      <c r="I30" s="72">
        <f t="shared" si="4"/>
        <v>151.5</v>
      </c>
      <c r="J30" s="72">
        <f t="shared" si="4"/>
        <v>140.36868686868686</v>
      </c>
      <c r="K30" s="72">
        <f t="shared" si="4"/>
        <v>292.71875</v>
      </c>
      <c r="L30" s="72">
        <f t="shared" si="4"/>
        <v>190.859375</v>
      </c>
      <c r="M30" s="72">
        <f t="shared" si="4"/>
        <v>236.44166666666666</v>
      </c>
      <c r="N30" s="72">
        <f t="shared" si="4"/>
        <v>205.63513513513513</v>
      </c>
      <c r="O30" s="72">
        <f t="shared" si="4"/>
        <v>52.26470588235294</v>
      </c>
      <c r="P30" s="72">
        <f t="shared" si="4"/>
        <v>184.86458333333334</v>
      </c>
      <c r="Q30" s="72">
        <f t="shared" si="4"/>
        <v>193.76190476190476</v>
      </c>
      <c r="R30" s="72">
        <f t="shared" si="4"/>
        <v>175.6818181818182</v>
      </c>
      <c r="S30" s="72">
        <f>S29/12/S7</f>
        <v>142.33276772247362</v>
      </c>
    </row>
    <row r="31" ht="12.75">
      <c r="D31" s="7"/>
    </row>
    <row r="32" spans="2:20" ht="12.75">
      <c r="B32" s="1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2:20" ht="12.75">
      <c r="B33" s="1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31"/>
    </row>
    <row r="34" spans="2:20" ht="12.75">
      <c r="B34" s="1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2:20" ht="12.75">
      <c r="B35" s="1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7" spans="3:5" ht="12.75">
      <c r="C37" s="20"/>
      <c r="D37" s="20"/>
      <c r="E37" s="20"/>
    </row>
    <row r="39" ht="12.75">
      <c r="E39" s="20"/>
    </row>
  </sheetData>
  <sheetProtection/>
  <mergeCells count="3">
    <mergeCell ref="A29:B29"/>
    <mergeCell ref="A30:B30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2016-02-18T11:57:46Z</cp:lastPrinted>
  <dcterms:created xsi:type="dcterms:W3CDTF">2004-02-26T13:25:26Z</dcterms:created>
  <dcterms:modified xsi:type="dcterms:W3CDTF">2016-02-18T11:59:46Z</dcterms:modified>
  <cp:category/>
  <cp:version/>
  <cp:contentType/>
  <cp:contentStatus/>
</cp:coreProperties>
</file>