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25605" windowHeight="14100" activeTab="0"/>
  </bookViews>
  <sheets>
    <sheet name="doktorāts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<sst xmlns="http://schemas.openxmlformats.org/spreadsheetml/2006/main" count="75" uniqueCount="52">
  <si>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Mērv.</t>
  </si>
  <si>
    <t>Daudz.</t>
  </si>
  <si>
    <t>Kopā</t>
  </si>
  <si>
    <t>Nr.</t>
  </si>
  <si>
    <t>Darbu un materiālu nosaukums</t>
  </si>
  <si>
    <t>p.k.</t>
  </si>
  <si>
    <t>Materiāli</t>
  </si>
  <si>
    <t>Alga</t>
  </si>
  <si>
    <t>Kopā bez PVN :</t>
  </si>
  <si>
    <r>
      <t>(EUR</t>
    </r>
    <r>
      <rPr>
        <i/>
        <sz val="11"/>
        <rFont val="Times New Roman"/>
        <family val="1"/>
      </rPr>
      <t>,-</t>
    </r>
    <r>
      <rPr>
        <sz val="11"/>
        <rFont val="Times New Roman"/>
        <family val="1"/>
      </rPr>
      <t>)</t>
    </r>
  </si>
  <si>
    <t>Kopējas izmaksas</t>
  </si>
  <si>
    <t>Vienības izmaksas EUR</t>
  </si>
  <si>
    <t>Uzņēmējs:  SIA " ENC Latvia "</t>
  </si>
  <si>
    <t>Kopā EUR</t>
  </si>
  <si>
    <t xml:space="preserve"> Vienība</t>
  </si>
  <si>
    <t>PAVISAM KOPĀ:</t>
  </si>
  <si>
    <t>PVN 21%:</t>
  </si>
  <si>
    <t>Darbu kopējā Līguma summa (ar PVN):</t>
  </si>
  <si>
    <t>Sastādija : K. Brutāns</t>
  </si>
  <si>
    <t>Objekts :   Bērnudārza telpu vienkāršota atjaunošana ar lietošanas veida maiņa.</t>
  </si>
  <si>
    <t xml:space="preserve"> Tāme Nr. 230216-3 Elektroinstalācijas izbūve.</t>
  </si>
  <si>
    <t>Pasūtītājs :  Madonas novada Ļaudonas pagasta pārvalde</t>
  </si>
  <si>
    <t>1 pola slēdzis z/a (meh.) bēšs IP44 SEDNA PRO</t>
  </si>
  <si>
    <t>2pola slēdzis  (1+1) z/a (meh.) balts IP44 SEDNA PRO</t>
  </si>
  <si>
    <t>gab</t>
  </si>
  <si>
    <t>Slodzes atvienošanas slēdzis 3P 32A 400V 3NO</t>
  </si>
  <si>
    <t>Automātiskais slēdzis 3P C20A 6kA Acti9 Lite K60N</t>
  </si>
  <si>
    <t>Automātiskais slēdzis 1P C16A 6kA Acti9 Lite K60N</t>
  </si>
  <si>
    <t>Automātiskais slēdzis 1P B10A 6kA Acti9 Lite K60N</t>
  </si>
  <si>
    <t>Kabelis (N)YM-J 3x1.5mm² balts</t>
  </si>
  <si>
    <t>Kabelis (N)YM-J 3x2.5mm² balts</t>
  </si>
  <si>
    <t>m</t>
  </si>
  <si>
    <t>m.</t>
  </si>
  <si>
    <t>Gaismeklis 0332K91x54W</t>
  </si>
  <si>
    <t xml:space="preserve">Iebūvējamais gaismeklis 2x75W </t>
  </si>
  <si>
    <t xml:space="preserve">Iebūvējamais gaismeklis 1x75W </t>
  </si>
  <si>
    <t>Iebūvējams LED gaismeklis 9W</t>
  </si>
  <si>
    <t>AGAT LUX 2X80W T5 0331LUX2X80W</t>
  </si>
  <si>
    <t>Avārijas izejas gaismeklis</t>
  </si>
  <si>
    <t>Virsizdevumi (10%), tai skaitā transports:</t>
  </si>
  <si>
    <t>kWh skaitītājs 3-f 63A 230/400V tiešais slēgums, pulsa izeja DEC-2</t>
  </si>
  <si>
    <t xml:space="preserve">Rāmītis 1-v </t>
  </si>
  <si>
    <t>Rāmītis 2-v</t>
  </si>
  <si>
    <t>Rāmītis 4-v</t>
  </si>
  <si>
    <t>Z/a montāžas kārba 1-v</t>
  </si>
  <si>
    <t>Objekta adrese :  Avotu iela 3, Ļaudonas pagasts, Madonas novads LV -4862</t>
  </si>
  <si>
    <t xml:space="preserve">Kontaktligzda 1-v z/a ar zem. bēša IP20 (meh.) </t>
  </si>
  <si>
    <t>Elektroinstalācijas frēzēšana apmetumā, ar rupjo aizdari</t>
  </si>
  <si>
    <t>Sadalne v/a 36 mod., balta,  IP40 Mini Pragma</t>
  </si>
  <si>
    <t>Pielikums</t>
  </si>
  <si>
    <t>Madonas novada pašvaldības domes</t>
  </si>
  <si>
    <t>22.03.2016. lēmumam Nr.108(protokols Nr.5, 16.p.)</t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</si>
</sst>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0.0"/>
    <numFmt numFmtId="185" formatCode="0.000"/>
    <numFmt numFmtId="186" formatCode="_(* #,##0.00_);_(* \(#,##0.00\);_(* &quot;-&quot;??_);_(@_)"/>
    <numFmt numFmtId="187" formatCode="_-* #,##0_-;\-* #,##0_-;_-* &quot;-&quot;??_-;_-@_-"/>
    <numFmt numFmtId="188" formatCode="#,##0.0"/>
    <numFmt numFmtId="189" formatCode="#,##0.00_ ;\-#,##0.00\ "/>
    <numFmt numFmtId="190" formatCode="0.0000"/>
    <numFmt numFmtId="191" formatCode="[$Ls-426]\ #,##0.00"/>
    <numFmt numFmtId="192" formatCode="#,##0.00_L_s"/>
    <numFmt numFmtId="193" formatCode="0.0000000"/>
    <numFmt numFmtId="194" formatCode="0.000000"/>
    <numFmt numFmtId="195" formatCode="0.00000"/>
    <numFmt numFmtId="196" formatCode="_-* #,##0.0_-;\-* #,##0.0_-;_-* &quot;-&quot;??_-;_-@_-"/>
  </numFmts>
  <fonts count="50">
    <font>
      <sz val="10"/>
      <name val="Arial"/>
      <family val="2"/>
    </font>
    <font>
      <sz val="10"/>
      <name val="Helv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Times New Roman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rgb="FF000000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1" borderId="1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43" fontId="9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34" borderId="0" xfId="0" applyFont="1" applyFill="1" applyAlignment="1">
      <alignment horizontal="left"/>
    </xf>
    <xf numFmtId="0" fontId="4" fillId="34" borderId="0" xfId="0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2" fontId="9" fillId="34" borderId="16" xfId="0" applyNumberFormat="1" applyFont="1" applyFill="1" applyBorder="1" applyAlignment="1">
      <alignment/>
    </xf>
    <xf numFmtId="43" fontId="9" fillId="34" borderId="16" xfId="0" applyNumberFormat="1" applyFont="1" applyFill="1" applyBorder="1" applyAlignment="1">
      <alignment horizontal="right"/>
    </xf>
    <xf numFmtId="43" fontId="9" fillId="0" borderId="16" xfId="0" applyNumberFormat="1" applyFont="1" applyBorder="1" applyAlignment="1">
      <alignment horizontal="right"/>
    </xf>
    <xf numFmtId="0" fontId="7" fillId="34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3" fontId="4" fillId="0" borderId="19" xfId="0" applyNumberFormat="1" applyFont="1" applyFill="1" applyBorder="1" applyAlignment="1">
      <alignment/>
    </xf>
    <xf numFmtId="43" fontId="9" fillId="34" borderId="20" xfId="0" applyNumberFormat="1" applyFont="1" applyFill="1" applyBorder="1" applyAlignment="1">
      <alignment horizontal="right"/>
    </xf>
    <xf numFmtId="43" fontId="9" fillId="0" borderId="21" xfId="45" applyFont="1" applyBorder="1" applyAlignment="1">
      <alignment horizontal="center" vertical="center"/>
    </xf>
    <xf numFmtId="43" fontId="12" fillId="0" borderId="22" xfId="45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2" fontId="9" fillId="33" borderId="10" xfId="53" applyNumberFormat="1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33" borderId="25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 wrapText="1"/>
    </xf>
    <xf numFmtId="0" fontId="9" fillId="0" borderId="20" xfId="0" applyFont="1" applyBorder="1" applyAlignment="1">
      <alignment horizontal="center"/>
    </xf>
    <xf numFmtId="0" fontId="0" fillId="33" borderId="0" xfId="0" applyFont="1" applyFill="1" applyAlignment="1">
      <alignment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45" applyFont="1" applyAlignment="1">
      <alignment/>
    </xf>
    <xf numFmtId="0" fontId="9" fillId="35" borderId="15" xfId="0" applyFont="1" applyFill="1" applyBorder="1" applyAlignment="1">
      <alignment/>
    </xf>
    <xf numFmtId="0" fontId="11" fillId="36" borderId="26" xfId="0" applyFont="1" applyFill="1" applyBorder="1" applyAlignment="1">
      <alignment/>
    </xf>
    <xf numFmtId="0" fontId="9" fillId="35" borderId="20" xfId="0" applyFont="1" applyFill="1" applyBorder="1" applyAlignment="1">
      <alignment horizontal="center" vertical="top" wrapText="1"/>
    </xf>
    <xf numFmtId="2" fontId="49" fillId="35" borderId="16" xfId="0" applyNumberFormat="1" applyFont="1" applyFill="1" applyBorder="1" applyAlignment="1">
      <alignment/>
    </xf>
    <xf numFmtId="43" fontId="9" fillId="35" borderId="16" xfId="0" applyNumberFormat="1" applyFont="1" applyFill="1" applyBorder="1" applyAlignment="1">
      <alignment horizontal="center"/>
    </xf>
    <xf numFmtId="43" fontId="9" fillId="35" borderId="2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7" fillId="0" borderId="0" xfId="0" applyNumberFormat="1" applyFont="1" applyBorder="1" applyAlignment="1">
      <alignment horizontal="left"/>
    </xf>
    <xf numFmtId="0" fontId="7" fillId="0" borderId="24" xfId="0" applyFont="1" applyBorder="1" applyAlignment="1">
      <alignment horizontal="center" vertical="center"/>
    </xf>
    <xf numFmtId="43" fontId="9" fillId="35" borderId="27" xfId="0" applyNumberFormat="1" applyFont="1" applyFill="1" applyBorder="1" applyAlignment="1">
      <alignment horizontal="right"/>
    </xf>
    <xf numFmtId="43" fontId="9" fillId="33" borderId="28" xfId="0" applyNumberFormat="1" applyFont="1" applyFill="1" applyBorder="1" applyAlignment="1">
      <alignment horizontal="right"/>
    </xf>
    <xf numFmtId="43" fontId="9" fillId="0" borderId="26" xfId="0" applyNumberFormat="1" applyFont="1" applyBorder="1" applyAlignment="1">
      <alignment horizontal="right"/>
    </xf>
    <xf numFmtId="0" fontId="8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3" fontId="9" fillId="35" borderId="30" xfId="0" applyNumberFormat="1" applyFont="1" applyFill="1" applyBorder="1" applyAlignment="1">
      <alignment horizontal="center"/>
    </xf>
    <xf numFmtId="43" fontId="9" fillId="33" borderId="31" xfId="0" applyNumberFormat="1" applyFont="1" applyFill="1" applyBorder="1" applyAlignment="1">
      <alignment horizontal="center"/>
    </xf>
    <xf numFmtId="43" fontId="9" fillId="0" borderId="3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37" borderId="14" xfId="0" applyFont="1" applyFill="1" applyBorder="1" applyAlignment="1">
      <alignment horizontal="center"/>
    </xf>
    <xf numFmtId="2" fontId="0" fillId="33" borderId="0" xfId="0" applyNumberFormat="1" applyFont="1" applyFill="1" applyAlignment="1">
      <alignment/>
    </xf>
    <xf numFmtId="183" fontId="0" fillId="33" borderId="0" xfId="0" applyNumberFormat="1" applyFont="1" applyFill="1" applyAlignment="1">
      <alignment/>
    </xf>
    <xf numFmtId="2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37" borderId="10" xfId="0" applyFont="1" applyFill="1" applyBorder="1" applyAlignment="1">
      <alignment horizontal="center" vertical="top" wrapText="1"/>
    </xf>
    <xf numFmtId="43" fontId="9" fillId="33" borderId="10" xfId="45" applyFont="1" applyFill="1" applyBorder="1" applyAlignment="1">
      <alignment/>
    </xf>
    <xf numFmtId="43" fontId="9" fillId="33" borderId="10" xfId="45" applyFont="1" applyFill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12" fillId="0" borderId="37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7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0" fontId="7" fillId="33" borderId="0" xfId="0" applyFont="1" applyFill="1" applyAlignment="1">
      <alignment vertical="center"/>
    </xf>
  </cellXfs>
  <cellStyles count="54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3" xfId="51"/>
    <cellStyle name="Normal_2.1." xfId="52"/>
    <cellStyle name="Normal_72 skola_HVAC" xfId="53"/>
    <cellStyle name="Nosaukums" xfId="54"/>
    <cellStyle name="Paskaidrojošs teksts" xfId="55"/>
    <cellStyle name="Pārbaudes šūna" xfId="56"/>
    <cellStyle name="Piezīme" xfId="57"/>
    <cellStyle name="Percent" xfId="58"/>
    <cellStyle name="Saistīta šūna" xfId="59"/>
    <cellStyle name="Slikts" xfId="60"/>
    <cellStyle name="Style 1" xfId="61"/>
    <cellStyle name="Currency" xfId="62"/>
    <cellStyle name="Currency [0]" xfId="63"/>
    <cellStyle name="Virsraksts 1" xfId="64"/>
    <cellStyle name="Virsraksts 2" xfId="65"/>
    <cellStyle name="Virsraksts 3" xfId="66"/>
    <cellStyle name="Virsraksts 4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123825</xdr:rowOff>
    </xdr:from>
    <xdr:to>
      <xdr:col>10</xdr:col>
      <xdr:colOff>0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0"/>
          <a:ext cx="11591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59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7.28125" style="0" customWidth="1"/>
    <col min="2" max="2" width="65.28125" style="0" customWidth="1"/>
    <col min="3" max="6" width="11.421875" style="0" customWidth="1"/>
    <col min="7" max="7" width="11.28125" style="0" customWidth="1"/>
    <col min="8" max="8" width="14.28125" style="0" customWidth="1"/>
    <col min="9" max="9" width="16.00390625" style="0" customWidth="1"/>
    <col min="10" max="10" width="14.28125" style="0" customWidth="1"/>
  </cols>
  <sheetData>
    <row r="1" spans="7:11" ht="15">
      <c r="G1" s="82" t="s">
        <v>49</v>
      </c>
      <c r="H1" s="82"/>
      <c r="I1" s="82"/>
      <c r="J1" s="82"/>
      <c r="K1" s="82"/>
    </row>
    <row r="2" spans="7:11" ht="15">
      <c r="G2" s="82" t="s">
        <v>50</v>
      </c>
      <c r="H2" s="82"/>
      <c r="I2" s="82"/>
      <c r="J2" s="82"/>
      <c r="K2" s="82"/>
    </row>
    <row r="3" spans="7:11" ht="15">
      <c r="G3" s="82" t="s">
        <v>51</v>
      </c>
      <c r="H3" s="82"/>
      <c r="I3" s="82"/>
      <c r="J3" s="82"/>
      <c r="K3" s="82"/>
    </row>
    <row r="5" spans="1:10" ht="15.75">
      <c r="A5" s="1"/>
      <c r="B5" s="1"/>
      <c r="C5" s="1"/>
      <c r="D5" s="1"/>
      <c r="E5" s="4"/>
      <c r="F5" s="4"/>
      <c r="G5" s="4"/>
      <c r="H5" s="1"/>
      <c r="I5" s="1"/>
      <c r="J5" s="1"/>
    </row>
    <row r="6" spans="1:10" ht="15.75">
      <c r="A6" s="1"/>
      <c r="B6" s="1"/>
      <c r="C6" s="1"/>
      <c r="D6" s="1"/>
      <c r="E6" s="4"/>
      <c r="F6" s="4"/>
      <c r="G6" s="4"/>
      <c r="H6" s="1"/>
      <c r="I6" s="1"/>
      <c r="J6" s="1"/>
    </row>
    <row r="7" spans="1:10" ht="15.75">
      <c r="A7" s="1"/>
      <c r="B7" s="1"/>
      <c r="C7" s="1"/>
      <c r="D7" s="1"/>
      <c r="E7" s="4"/>
      <c r="F7" s="4"/>
      <c r="G7" s="4"/>
      <c r="H7" s="1"/>
      <c r="I7" s="1"/>
      <c r="J7" s="1"/>
    </row>
    <row r="8" spans="1:10" ht="15.75">
      <c r="A8" s="1"/>
      <c r="B8" s="1"/>
      <c r="C8" s="1"/>
      <c r="D8" s="1"/>
      <c r="E8" s="4"/>
      <c r="F8" s="4"/>
      <c r="G8" s="4"/>
      <c r="H8" s="1"/>
      <c r="I8" s="1"/>
      <c r="J8" s="1"/>
    </row>
    <row r="9" spans="1:10" ht="15.75">
      <c r="A9" s="1"/>
      <c r="B9" s="1"/>
      <c r="C9" s="1"/>
      <c r="D9" s="1"/>
      <c r="E9" s="4"/>
      <c r="F9" s="4"/>
      <c r="G9" s="4"/>
      <c r="H9" s="1"/>
      <c r="I9" s="1"/>
      <c r="J9" s="1"/>
    </row>
    <row r="10" spans="1:10" ht="15.75">
      <c r="A10" s="1"/>
      <c r="B10" s="1"/>
      <c r="C10" s="1"/>
      <c r="D10" s="1"/>
      <c r="E10" s="4"/>
      <c r="F10" s="4"/>
      <c r="G10" s="4"/>
      <c r="H10" s="1"/>
      <c r="I10" s="1"/>
      <c r="J10" s="1"/>
    </row>
    <row r="11" spans="1:10" ht="15.75">
      <c r="A11" s="1"/>
      <c r="B11" s="1"/>
      <c r="C11" s="1"/>
      <c r="D11" s="1"/>
      <c r="E11" s="4"/>
      <c r="F11" s="4"/>
      <c r="G11" s="4"/>
      <c r="H11" s="1"/>
      <c r="I11" s="1"/>
      <c r="J11" s="1"/>
    </row>
    <row r="12" spans="1:10" ht="15.75">
      <c r="A12" s="1"/>
      <c r="B12" s="1"/>
      <c r="C12" s="1"/>
      <c r="D12" s="1"/>
      <c r="E12" s="4"/>
      <c r="F12" s="4"/>
      <c r="G12" s="4"/>
      <c r="H12" s="1"/>
      <c r="I12" s="1"/>
      <c r="J12" s="1"/>
    </row>
    <row r="13" spans="1:10" ht="15.75">
      <c r="A13" s="1" t="s">
        <v>12</v>
      </c>
      <c r="B13" s="1"/>
      <c r="C13" s="1"/>
      <c r="D13" s="1"/>
      <c r="E13" s="4"/>
      <c r="F13" s="4"/>
      <c r="G13" s="4"/>
      <c r="H13" s="1"/>
      <c r="I13" s="1"/>
      <c r="J13" s="1"/>
    </row>
    <row r="14" spans="1:10" ht="15.75">
      <c r="A14" s="1" t="s">
        <v>21</v>
      </c>
      <c r="B14" s="1"/>
      <c r="C14" s="1"/>
      <c r="D14" s="1"/>
      <c r="E14" s="4"/>
      <c r="F14" s="6"/>
      <c r="G14" s="8"/>
      <c r="H14" s="7"/>
      <c r="I14" s="1"/>
      <c r="J14" s="1"/>
    </row>
    <row r="15" spans="1:10" ht="15.75">
      <c r="A15" s="1" t="s">
        <v>19</v>
      </c>
      <c r="B15" s="1"/>
      <c r="C15" s="1"/>
      <c r="D15" s="1"/>
      <c r="E15" s="4"/>
      <c r="F15" s="6"/>
      <c r="G15" s="8"/>
      <c r="H15" s="7"/>
      <c r="I15" s="1"/>
      <c r="J15" s="1"/>
    </row>
    <row r="16" spans="1:10" ht="15.75">
      <c r="A16" s="1" t="s">
        <v>45</v>
      </c>
      <c r="B16" s="1"/>
      <c r="C16" s="1"/>
      <c r="D16" s="1"/>
      <c r="E16" s="4"/>
      <c r="F16" s="6"/>
      <c r="G16" s="8"/>
      <c r="H16" s="7"/>
      <c r="I16" s="1"/>
      <c r="J16" s="1"/>
    </row>
    <row r="17" spans="1:12" ht="15.75">
      <c r="A17" s="1"/>
      <c r="B17" s="1"/>
      <c r="C17" s="1"/>
      <c r="D17" s="1"/>
      <c r="E17" s="9" t="s">
        <v>20</v>
      </c>
      <c r="F17" s="6"/>
      <c r="G17" s="8"/>
      <c r="H17" s="7"/>
      <c r="I17" s="1"/>
      <c r="J17" s="1"/>
      <c r="L17" s="28"/>
    </row>
    <row r="18" spans="1:12" ht="16.5" thickBot="1">
      <c r="A18" s="1"/>
      <c r="B18" s="1"/>
      <c r="C18" s="1"/>
      <c r="D18" s="1"/>
      <c r="E18" s="4"/>
      <c r="F18" s="4"/>
      <c r="G18" s="4"/>
      <c r="H18" s="78"/>
      <c r="I18" s="78"/>
      <c r="J18" s="47"/>
      <c r="L18" s="28"/>
    </row>
    <row r="19" spans="1:12" ht="15.75">
      <c r="A19" s="10" t="s">
        <v>3</v>
      </c>
      <c r="B19" s="31" t="s">
        <v>4</v>
      </c>
      <c r="C19" s="70" t="s">
        <v>0</v>
      </c>
      <c r="D19" s="70" t="s">
        <v>1</v>
      </c>
      <c r="E19" s="72" t="s">
        <v>11</v>
      </c>
      <c r="F19" s="73"/>
      <c r="G19" s="22" t="s">
        <v>13</v>
      </c>
      <c r="H19" s="79" t="s">
        <v>10</v>
      </c>
      <c r="I19" s="73"/>
      <c r="J19" s="52" t="s">
        <v>2</v>
      </c>
      <c r="L19" s="28"/>
    </row>
    <row r="20" spans="1:12" ht="16.5" thickBot="1">
      <c r="A20" s="11" t="s">
        <v>5</v>
      </c>
      <c r="B20" s="32"/>
      <c r="C20" s="71"/>
      <c r="D20" s="71"/>
      <c r="E20" s="12" t="s">
        <v>6</v>
      </c>
      <c r="F20" s="12" t="s">
        <v>7</v>
      </c>
      <c r="G20" s="21" t="s">
        <v>14</v>
      </c>
      <c r="H20" s="13" t="s">
        <v>6</v>
      </c>
      <c r="I20" s="48" t="s">
        <v>7</v>
      </c>
      <c r="J20" s="53" t="s">
        <v>9</v>
      </c>
      <c r="L20" s="28"/>
    </row>
    <row r="21" spans="1:12" ht="13.5" thickBot="1">
      <c r="A21" s="40"/>
      <c r="B21" s="41"/>
      <c r="C21" s="42"/>
      <c r="D21" s="42"/>
      <c r="E21" s="43"/>
      <c r="F21" s="44"/>
      <c r="G21" s="45"/>
      <c r="H21" s="45"/>
      <c r="I21" s="49"/>
      <c r="J21" s="54"/>
      <c r="L21" s="29"/>
    </row>
    <row r="22" spans="1:14" s="36" customFormat="1" ht="12.75">
      <c r="A22" s="59">
        <v>1</v>
      </c>
      <c r="B22" s="33" t="s">
        <v>37</v>
      </c>
      <c r="C22" s="65" t="s">
        <v>24</v>
      </c>
      <c r="D22" s="65">
        <v>5</v>
      </c>
      <c r="E22" s="66">
        <v>33.5</v>
      </c>
      <c r="F22" s="30">
        <v>7</v>
      </c>
      <c r="G22" s="2">
        <f aca="true" t="shared" si="0" ref="G22:G30">SUM(E22:F22)</f>
        <v>40.5</v>
      </c>
      <c r="H22" s="2">
        <f aca="true" t="shared" si="1" ref="H22:H30">D22*E22</f>
        <v>167.5</v>
      </c>
      <c r="I22" s="50">
        <f aca="true" t="shared" si="2" ref="I22:I30">D22*F22</f>
        <v>35</v>
      </c>
      <c r="J22" s="55">
        <f aca="true" t="shared" si="3" ref="J22:J30">SUM(H22:I22)</f>
        <v>202.5</v>
      </c>
      <c r="K22" s="60"/>
      <c r="M22" s="61"/>
      <c r="N22" s="60"/>
    </row>
    <row r="23" spans="1:14" s="38" customFormat="1" ht="12.75">
      <c r="A23" s="15">
        <v>2</v>
      </c>
      <c r="B23" s="33" t="s">
        <v>34</v>
      </c>
      <c r="C23" s="14" t="s">
        <v>24</v>
      </c>
      <c r="D23" s="14">
        <v>2</v>
      </c>
      <c r="E23" s="66">
        <v>24.8</v>
      </c>
      <c r="F23" s="30">
        <v>8</v>
      </c>
      <c r="G23" s="2">
        <f t="shared" si="0"/>
        <v>32.8</v>
      </c>
      <c r="H23" s="2">
        <f t="shared" si="1"/>
        <v>49.6</v>
      </c>
      <c r="I23" s="50">
        <f t="shared" si="2"/>
        <v>16</v>
      </c>
      <c r="J23" s="55">
        <f t="shared" si="3"/>
        <v>65.6</v>
      </c>
      <c r="K23" s="27"/>
      <c r="L23" s="36"/>
      <c r="M23" s="37"/>
      <c r="N23" s="27"/>
    </row>
    <row r="24" spans="1:14" s="38" customFormat="1" ht="12.75">
      <c r="A24" s="59">
        <v>3</v>
      </c>
      <c r="B24" s="33" t="s">
        <v>35</v>
      </c>
      <c r="C24" s="14" t="s">
        <v>24</v>
      </c>
      <c r="D24" s="14">
        <v>1</v>
      </c>
      <c r="E24" s="66">
        <v>21.23</v>
      </c>
      <c r="F24" s="30">
        <v>8</v>
      </c>
      <c r="G24" s="2">
        <f t="shared" si="0"/>
        <v>29.23</v>
      </c>
      <c r="H24" s="2">
        <f t="shared" si="1"/>
        <v>21.23</v>
      </c>
      <c r="I24" s="50">
        <f t="shared" si="2"/>
        <v>8</v>
      </c>
      <c r="J24" s="55">
        <f t="shared" si="3"/>
        <v>29.23</v>
      </c>
      <c r="K24" s="27"/>
      <c r="L24" s="36"/>
      <c r="M24" s="37"/>
      <c r="N24" s="27"/>
    </row>
    <row r="25" spans="1:14" s="38" customFormat="1" ht="12.75">
      <c r="A25" s="15">
        <v>4</v>
      </c>
      <c r="B25" s="33" t="s">
        <v>33</v>
      </c>
      <c r="C25" s="14" t="s">
        <v>24</v>
      </c>
      <c r="D25" s="14">
        <v>1</v>
      </c>
      <c r="E25" s="66">
        <v>26.45</v>
      </c>
      <c r="F25" s="30">
        <v>7</v>
      </c>
      <c r="G25" s="2">
        <f t="shared" si="0"/>
        <v>33.45</v>
      </c>
      <c r="H25" s="2">
        <f t="shared" si="1"/>
        <v>26.45</v>
      </c>
      <c r="I25" s="50">
        <f t="shared" si="2"/>
        <v>7</v>
      </c>
      <c r="J25" s="55">
        <f t="shared" si="3"/>
        <v>33.45</v>
      </c>
      <c r="K25" s="27"/>
      <c r="L25" s="36"/>
      <c r="M25" s="37"/>
      <c r="N25" s="27"/>
    </row>
    <row r="26" spans="1:14" s="38" customFormat="1" ht="12.75">
      <c r="A26" s="59">
        <v>5</v>
      </c>
      <c r="B26" s="33" t="s">
        <v>36</v>
      </c>
      <c r="C26" s="14" t="s">
        <v>24</v>
      </c>
      <c r="D26" s="14">
        <v>6</v>
      </c>
      <c r="E26" s="67">
        <v>20</v>
      </c>
      <c r="F26" s="30">
        <v>8</v>
      </c>
      <c r="G26" s="2">
        <f>SUM(E26:F26)</f>
        <v>28</v>
      </c>
      <c r="H26" s="2">
        <f>D26*E26</f>
        <v>120</v>
      </c>
      <c r="I26" s="50">
        <f>D26*F26</f>
        <v>48</v>
      </c>
      <c r="J26" s="55">
        <f>SUM(H26:I26)</f>
        <v>168</v>
      </c>
      <c r="K26" s="27"/>
      <c r="L26" s="36"/>
      <c r="M26" s="37"/>
      <c r="N26" s="27"/>
    </row>
    <row r="27" spans="1:14" s="38" customFormat="1" ht="12.75">
      <c r="A27" s="15">
        <v>6</v>
      </c>
      <c r="B27" s="33" t="s">
        <v>38</v>
      </c>
      <c r="C27" s="14" t="s">
        <v>24</v>
      </c>
      <c r="D27" s="14">
        <v>1</v>
      </c>
      <c r="E27" s="66">
        <v>15</v>
      </c>
      <c r="F27" s="30">
        <v>7</v>
      </c>
      <c r="G27" s="2">
        <f>SUM(E27:F27)</f>
        <v>22</v>
      </c>
      <c r="H27" s="2">
        <f>D27*E27</f>
        <v>15</v>
      </c>
      <c r="I27" s="50">
        <f>D27*F27</f>
        <v>7</v>
      </c>
      <c r="J27" s="55">
        <f>SUM(H27:I27)</f>
        <v>22</v>
      </c>
      <c r="K27" s="27"/>
      <c r="L27" s="36"/>
      <c r="M27" s="37"/>
      <c r="N27" s="27"/>
    </row>
    <row r="28" spans="1:14" s="38" customFormat="1" ht="12.75">
      <c r="A28" s="59">
        <v>7</v>
      </c>
      <c r="B28" s="33" t="s">
        <v>22</v>
      </c>
      <c r="C28" s="14" t="s">
        <v>24</v>
      </c>
      <c r="D28" s="14">
        <v>7</v>
      </c>
      <c r="E28" s="3">
        <v>3.65</v>
      </c>
      <c r="F28" s="30">
        <v>3</v>
      </c>
      <c r="G28" s="2">
        <f t="shared" si="0"/>
        <v>6.65</v>
      </c>
      <c r="H28" s="2">
        <f t="shared" si="1"/>
        <v>25.55</v>
      </c>
      <c r="I28" s="50">
        <f t="shared" si="2"/>
        <v>21</v>
      </c>
      <c r="J28" s="55">
        <f t="shared" si="3"/>
        <v>46.55</v>
      </c>
      <c r="K28" s="27"/>
      <c r="L28" s="36"/>
      <c r="M28" s="37"/>
      <c r="N28" s="27"/>
    </row>
    <row r="29" spans="1:14" s="38" customFormat="1" ht="12.75">
      <c r="A29" s="15">
        <v>8</v>
      </c>
      <c r="B29" s="33" t="s">
        <v>23</v>
      </c>
      <c r="C29" s="14" t="s">
        <v>24</v>
      </c>
      <c r="D29" s="14">
        <v>2</v>
      </c>
      <c r="E29" s="3">
        <v>4.15</v>
      </c>
      <c r="F29" s="30">
        <v>0.8</v>
      </c>
      <c r="G29" s="2">
        <f t="shared" si="0"/>
        <v>4.95</v>
      </c>
      <c r="H29" s="2">
        <f t="shared" si="1"/>
        <v>8.3</v>
      </c>
      <c r="I29" s="50">
        <f t="shared" si="2"/>
        <v>1.6</v>
      </c>
      <c r="J29" s="55">
        <f t="shared" si="3"/>
        <v>9.9</v>
      </c>
      <c r="K29" s="27"/>
      <c r="L29" s="36"/>
      <c r="M29" s="37"/>
      <c r="N29" s="27"/>
    </row>
    <row r="30" spans="1:14" s="38" customFormat="1" ht="12.75">
      <c r="A30" s="59">
        <v>9</v>
      </c>
      <c r="B30" s="33" t="s">
        <v>41</v>
      </c>
      <c r="C30" s="14" t="s">
        <v>24</v>
      </c>
      <c r="D30" s="14">
        <v>9</v>
      </c>
      <c r="E30" s="3">
        <v>0.58</v>
      </c>
      <c r="F30" s="30">
        <v>0.2</v>
      </c>
      <c r="G30" s="2">
        <f t="shared" si="0"/>
        <v>0.78</v>
      </c>
      <c r="H30" s="2">
        <f t="shared" si="1"/>
        <v>5.22</v>
      </c>
      <c r="I30" s="50">
        <f t="shared" si="2"/>
        <v>1.8</v>
      </c>
      <c r="J30" s="55">
        <f t="shared" si="3"/>
        <v>7.02</v>
      </c>
      <c r="K30" s="27"/>
      <c r="L30" s="36"/>
      <c r="M30" s="37"/>
      <c r="N30" s="27"/>
    </row>
    <row r="31" spans="1:14" s="38" customFormat="1" ht="12.75">
      <c r="A31" s="15">
        <v>10</v>
      </c>
      <c r="B31" s="33" t="s">
        <v>46</v>
      </c>
      <c r="C31" s="14" t="s">
        <v>24</v>
      </c>
      <c r="D31" s="14">
        <v>25</v>
      </c>
      <c r="E31" s="3">
        <v>1.8</v>
      </c>
      <c r="F31" s="30">
        <v>3</v>
      </c>
      <c r="G31" s="2">
        <f aca="true" t="shared" si="4" ref="G31:G43">SUM(E31:F31)</f>
        <v>4.8</v>
      </c>
      <c r="H31" s="2">
        <f aca="true" t="shared" si="5" ref="H31:H43">D31*E31</f>
        <v>45</v>
      </c>
      <c r="I31" s="50">
        <f aca="true" t="shared" si="6" ref="I31:I43">D31*F31</f>
        <v>75</v>
      </c>
      <c r="J31" s="55">
        <f aca="true" t="shared" si="7" ref="J31:J43">SUM(H31:I31)</f>
        <v>120</v>
      </c>
      <c r="K31" s="27"/>
      <c r="L31" s="36"/>
      <c r="M31" s="37"/>
      <c r="N31" s="27"/>
    </row>
    <row r="32" spans="1:14" s="38" customFormat="1" ht="12.75">
      <c r="A32" s="59">
        <v>11</v>
      </c>
      <c r="B32" s="33" t="s">
        <v>41</v>
      </c>
      <c r="C32" s="14" t="s">
        <v>24</v>
      </c>
      <c r="D32" s="14">
        <v>1</v>
      </c>
      <c r="E32" s="3">
        <v>0.26</v>
      </c>
      <c r="F32" s="30">
        <v>0.2</v>
      </c>
      <c r="G32" s="2">
        <f t="shared" si="4"/>
        <v>0.46</v>
      </c>
      <c r="H32" s="2">
        <f t="shared" si="5"/>
        <v>0.26</v>
      </c>
      <c r="I32" s="50">
        <f t="shared" si="6"/>
        <v>0.2</v>
      </c>
      <c r="J32" s="55">
        <f t="shared" si="7"/>
        <v>0.46</v>
      </c>
      <c r="K32" s="27"/>
      <c r="L32" s="36"/>
      <c r="M32" s="37"/>
      <c r="N32" s="27"/>
    </row>
    <row r="33" spans="1:14" s="38" customFormat="1" ht="12.75">
      <c r="A33" s="15">
        <v>12</v>
      </c>
      <c r="B33" s="33" t="s">
        <v>42</v>
      </c>
      <c r="C33" s="14" t="s">
        <v>24</v>
      </c>
      <c r="D33" s="14">
        <v>6</v>
      </c>
      <c r="E33" s="3">
        <v>0.45</v>
      </c>
      <c r="F33" s="30">
        <v>0.3</v>
      </c>
      <c r="G33" s="2">
        <f t="shared" si="4"/>
        <v>0.75</v>
      </c>
      <c r="H33" s="2">
        <f t="shared" si="5"/>
        <v>2.7</v>
      </c>
      <c r="I33" s="50">
        <f t="shared" si="6"/>
        <v>1.7999999999999998</v>
      </c>
      <c r="J33" s="55">
        <f t="shared" si="7"/>
        <v>4.5</v>
      </c>
      <c r="K33" s="27"/>
      <c r="L33" s="36"/>
      <c r="M33" s="37"/>
      <c r="N33" s="27"/>
    </row>
    <row r="34" spans="1:14" s="38" customFormat="1" ht="12.75">
      <c r="A34" s="59">
        <v>13</v>
      </c>
      <c r="B34" s="33" t="s">
        <v>43</v>
      </c>
      <c r="C34" s="14" t="s">
        <v>24</v>
      </c>
      <c r="D34" s="14">
        <v>3</v>
      </c>
      <c r="E34" s="3">
        <v>1.12</v>
      </c>
      <c r="F34" s="30">
        <v>0.4</v>
      </c>
      <c r="G34" s="2">
        <f t="shared" si="4"/>
        <v>1.52</v>
      </c>
      <c r="H34" s="2">
        <f t="shared" si="5"/>
        <v>3.3600000000000003</v>
      </c>
      <c r="I34" s="50">
        <f t="shared" si="6"/>
        <v>1.2000000000000002</v>
      </c>
      <c r="J34" s="55">
        <f t="shared" si="7"/>
        <v>4.5600000000000005</v>
      </c>
      <c r="K34" s="27"/>
      <c r="L34" s="36"/>
      <c r="M34" s="37"/>
      <c r="N34" s="27"/>
    </row>
    <row r="35" spans="1:14" s="64" customFormat="1" ht="12.75">
      <c r="A35" s="15">
        <v>14</v>
      </c>
      <c r="B35" s="33" t="s">
        <v>44</v>
      </c>
      <c r="C35" s="14" t="s">
        <v>24</v>
      </c>
      <c r="D35" s="14">
        <v>34</v>
      </c>
      <c r="E35" s="3">
        <v>0.35</v>
      </c>
      <c r="F35" s="30">
        <v>0.6</v>
      </c>
      <c r="G35" s="2">
        <f>SUM(E35:F35)</f>
        <v>0.95</v>
      </c>
      <c r="H35" s="2">
        <f>D35*E35</f>
        <v>11.899999999999999</v>
      </c>
      <c r="I35" s="50">
        <f>D35*F35</f>
        <v>20.4</v>
      </c>
      <c r="J35" s="55">
        <f>SUM(H35:I35)</f>
        <v>32.3</v>
      </c>
      <c r="K35" s="62"/>
      <c r="L35" s="29"/>
      <c r="M35" s="63"/>
      <c r="N35" s="62"/>
    </row>
    <row r="36" spans="1:14" s="38" customFormat="1" ht="12.75">
      <c r="A36" s="59">
        <v>15</v>
      </c>
      <c r="B36" s="33" t="s">
        <v>25</v>
      </c>
      <c r="C36" s="14" t="s">
        <v>24</v>
      </c>
      <c r="D36" s="14">
        <v>1</v>
      </c>
      <c r="E36" s="3">
        <v>7.05</v>
      </c>
      <c r="F36" s="30">
        <v>4</v>
      </c>
      <c r="G36" s="2">
        <f t="shared" si="4"/>
        <v>11.05</v>
      </c>
      <c r="H36" s="2">
        <f t="shared" si="5"/>
        <v>7.05</v>
      </c>
      <c r="I36" s="50">
        <f t="shared" si="6"/>
        <v>4</v>
      </c>
      <c r="J36" s="55">
        <f t="shared" si="7"/>
        <v>11.05</v>
      </c>
      <c r="K36" s="27"/>
      <c r="L36" s="36"/>
      <c r="M36" s="37"/>
      <c r="N36" s="27"/>
    </row>
    <row r="37" spans="1:14" s="38" customFormat="1" ht="12.75">
      <c r="A37" s="15">
        <v>16</v>
      </c>
      <c r="B37" s="33" t="s">
        <v>26</v>
      </c>
      <c r="C37" s="14" t="s">
        <v>24</v>
      </c>
      <c r="D37" s="14">
        <v>2</v>
      </c>
      <c r="E37" s="3">
        <v>7.02</v>
      </c>
      <c r="F37" s="30">
        <v>4</v>
      </c>
      <c r="G37" s="2">
        <f t="shared" si="4"/>
        <v>11.02</v>
      </c>
      <c r="H37" s="2">
        <f t="shared" si="5"/>
        <v>14.04</v>
      </c>
      <c r="I37" s="50">
        <f t="shared" si="6"/>
        <v>8</v>
      </c>
      <c r="J37" s="55">
        <f t="shared" si="7"/>
        <v>22.04</v>
      </c>
      <c r="K37" s="27"/>
      <c r="L37" s="36"/>
      <c r="M37" s="37"/>
      <c r="N37" s="27"/>
    </row>
    <row r="38" spans="1:14" s="38" customFormat="1" ht="12.75">
      <c r="A38" s="59">
        <v>17</v>
      </c>
      <c r="B38" s="33" t="s">
        <v>27</v>
      </c>
      <c r="C38" s="14" t="s">
        <v>24</v>
      </c>
      <c r="D38" s="14">
        <v>5</v>
      </c>
      <c r="E38" s="3">
        <v>1.86</v>
      </c>
      <c r="F38" s="30">
        <v>2.5</v>
      </c>
      <c r="G38" s="2">
        <f t="shared" si="4"/>
        <v>4.36</v>
      </c>
      <c r="H38" s="2">
        <f t="shared" si="5"/>
        <v>9.3</v>
      </c>
      <c r="I38" s="50">
        <f t="shared" si="6"/>
        <v>12.5</v>
      </c>
      <c r="J38" s="55">
        <f t="shared" si="7"/>
        <v>21.8</v>
      </c>
      <c r="K38" s="27"/>
      <c r="L38" s="36"/>
      <c r="M38" s="37"/>
      <c r="N38" s="27"/>
    </row>
    <row r="39" spans="1:14" s="38" customFormat="1" ht="12.75">
      <c r="A39" s="15">
        <v>18</v>
      </c>
      <c r="B39" s="33" t="s">
        <v>28</v>
      </c>
      <c r="C39" s="14" t="s">
        <v>24</v>
      </c>
      <c r="D39" s="14">
        <v>5</v>
      </c>
      <c r="E39" s="3">
        <v>1.8</v>
      </c>
      <c r="F39" s="30">
        <v>2.5</v>
      </c>
      <c r="G39" s="2">
        <f t="shared" si="4"/>
        <v>4.3</v>
      </c>
      <c r="H39" s="2">
        <f t="shared" si="5"/>
        <v>9</v>
      </c>
      <c r="I39" s="50">
        <f t="shared" si="6"/>
        <v>12.5</v>
      </c>
      <c r="J39" s="55">
        <f t="shared" si="7"/>
        <v>21.5</v>
      </c>
      <c r="K39" s="27"/>
      <c r="L39" s="36"/>
      <c r="M39" s="37"/>
      <c r="N39" s="27"/>
    </row>
    <row r="40" spans="1:14" s="38" customFormat="1" ht="12.75">
      <c r="A40" s="59">
        <v>19</v>
      </c>
      <c r="B40" s="33" t="s">
        <v>40</v>
      </c>
      <c r="C40" s="14" t="s">
        <v>24</v>
      </c>
      <c r="D40" s="14">
        <v>2</v>
      </c>
      <c r="E40" s="3">
        <v>62.45</v>
      </c>
      <c r="F40" s="30">
        <v>10</v>
      </c>
      <c r="G40" s="2">
        <f t="shared" si="4"/>
        <v>72.45</v>
      </c>
      <c r="H40" s="2">
        <f t="shared" si="5"/>
        <v>124.9</v>
      </c>
      <c r="I40" s="50">
        <f t="shared" si="6"/>
        <v>20</v>
      </c>
      <c r="J40" s="55">
        <f t="shared" si="7"/>
        <v>144.9</v>
      </c>
      <c r="K40" s="27"/>
      <c r="L40" s="36"/>
      <c r="M40" s="37"/>
      <c r="N40" s="27"/>
    </row>
    <row r="41" spans="1:14" s="38" customFormat="1" ht="12.75">
      <c r="A41" s="15">
        <v>20</v>
      </c>
      <c r="B41" s="33" t="s">
        <v>48</v>
      </c>
      <c r="C41" s="14" t="s">
        <v>24</v>
      </c>
      <c r="D41" s="14">
        <v>1</v>
      </c>
      <c r="E41" s="3">
        <v>24.64</v>
      </c>
      <c r="F41" s="30">
        <v>4</v>
      </c>
      <c r="G41" s="2">
        <f t="shared" si="4"/>
        <v>28.64</v>
      </c>
      <c r="H41" s="2">
        <f t="shared" si="5"/>
        <v>24.64</v>
      </c>
      <c r="I41" s="50">
        <f t="shared" si="6"/>
        <v>4</v>
      </c>
      <c r="J41" s="55">
        <f t="shared" si="7"/>
        <v>28.64</v>
      </c>
      <c r="K41" s="27"/>
      <c r="L41" s="36"/>
      <c r="M41" s="37"/>
      <c r="N41" s="27"/>
    </row>
    <row r="42" spans="1:14" s="38" customFormat="1" ht="12.75">
      <c r="A42" s="59">
        <v>21</v>
      </c>
      <c r="B42" s="33" t="s">
        <v>29</v>
      </c>
      <c r="C42" s="14" t="s">
        <v>31</v>
      </c>
      <c r="D42" s="14">
        <v>300</v>
      </c>
      <c r="E42" s="3">
        <v>0.45</v>
      </c>
      <c r="F42" s="30">
        <v>0.8</v>
      </c>
      <c r="G42" s="2">
        <f t="shared" si="4"/>
        <v>1.25</v>
      </c>
      <c r="H42" s="2">
        <f t="shared" si="5"/>
        <v>135</v>
      </c>
      <c r="I42" s="50">
        <f t="shared" si="6"/>
        <v>240</v>
      </c>
      <c r="J42" s="55">
        <f t="shared" si="7"/>
        <v>375</v>
      </c>
      <c r="K42" s="27"/>
      <c r="L42" s="36"/>
      <c r="M42" s="37"/>
      <c r="N42" s="27"/>
    </row>
    <row r="43" spans="1:14" s="38" customFormat="1" ht="12.75">
      <c r="A43" s="15">
        <v>22</v>
      </c>
      <c r="B43" s="33" t="s">
        <v>30</v>
      </c>
      <c r="C43" s="14" t="s">
        <v>31</v>
      </c>
      <c r="D43" s="14">
        <v>200</v>
      </c>
      <c r="E43" s="3">
        <v>0.73</v>
      </c>
      <c r="F43" s="30">
        <v>0.8</v>
      </c>
      <c r="G43" s="2">
        <f t="shared" si="4"/>
        <v>1.53</v>
      </c>
      <c r="H43" s="2">
        <f t="shared" si="5"/>
        <v>146</v>
      </c>
      <c r="I43" s="50">
        <f t="shared" si="6"/>
        <v>160</v>
      </c>
      <c r="J43" s="55">
        <f t="shared" si="7"/>
        <v>306</v>
      </c>
      <c r="K43" s="27"/>
      <c r="L43" s="36"/>
      <c r="M43" s="37"/>
      <c r="N43" s="27"/>
    </row>
    <row r="44" spans="1:14" s="38" customFormat="1" ht="12.75">
      <c r="A44" s="15"/>
      <c r="B44" s="33"/>
      <c r="C44" s="14"/>
      <c r="D44" s="14"/>
      <c r="E44" s="3"/>
      <c r="F44" s="30"/>
      <c r="G44" s="2"/>
      <c r="H44" s="2"/>
      <c r="I44" s="50"/>
      <c r="J44" s="55"/>
      <c r="K44" s="27"/>
      <c r="L44" s="36"/>
      <c r="M44" s="37"/>
      <c r="N44" s="27"/>
    </row>
    <row r="45" spans="1:14" s="38" customFormat="1" ht="12.75">
      <c r="A45" s="15">
        <v>23</v>
      </c>
      <c r="B45" s="33" t="s">
        <v>47</v>
      </c>
      <c r="C45" s="14" t="s">
        <v>32</v>
      </c>
      <c r="D45" s="14">
        <v>35</v>
      </c>
      <c r="E45" s="3">
        <v>0.6</v>
      </c>
      <c r="F45" s="30">
        <v>2.5</v>
      </c>
      <c r="G45" s="2">
        <f>SUM(E45:F45)</f>
        <v>3.1</v>
      </c>
      <c r="H45" s="2">
        <f>D45*E45</f>
        <v>21</v>
      </c>
      <c r="I45" s="50">
        <f>D45*F45</f>
        <v>87.5</v>
      </c>
      <c r="J45" s="55">
        <f>SUM(H45:I45)</f>
        <v>108.5</v>
      </c>
      <c r="K45" s="27"/>
      <c r="L45" s="36"/>
      <c r="M45" s="37"/>
      <c r="N45" s="27"/>
    </row>
    <row r="46" spans="1:14" s="38" customFormat="1" ht="12.75">
      <c r="A46" s="15"/>
      <c r="B46" s="33"/>
      <c r="C46" s="14"/>
      <c r="D46" s="14"/>
      <c r="E46" s="3"/>
      <c r="F46" s="30"/>
      <c r="G46" s="2"/>
      <c r="H46" s="2"/>
      <c r="I46" s="50"/>
      <c r="J46" s="55"/>
      <c r="K46" s="27"/>
      <c r="L46" s="36"/>
      <c r="M46" s="37"/>
      <c r="N46" s="27"/>
    </row>
    <row r="47" spans="1:14" s="38" customFormat="1" ht="12.75">
      <c r="A47" s="15"/>
      <c r="B47" s="33"/>
      <c r="C47" s="14"/>
      <c r="D47" s="14"/>
      <c r="E47" s="3"/>
      <c r="F47" s="30"/>
      <c r="G47" s="2"/>
      <c r="H47" s="2"/>
      <c r="I47" s="50"/>
      <c r="J47" s="55"/>
      <c r="K47" s="27"/>
      <c r="L47" s="36"/>
      <c r="M47" s="37"/>
      <c r="N47" s="27"/>
    </row>
    <row r="48" spans="1:14" s="38" customFormat="1" ht="13.5" thickBot="1">
      <c r="A48" s="15"/>
      <c r="B48" s="33"/>
      <c r="C48" s="14"/>
      <c r="D48" s="14"/>
      <c r="E48" s="3"/>
      <c r="F48" s="30"/>
      <c r="G48" s="2"/>
      <c r="H48" s="2"/>
      <c r="I48" s="50"/>
      <c r="J48" s="55"/>
      <c r="K48" s="27"/>
      <c r="L48" s="36"/>
      <c r="M48" s="37"/>
      <c r="N48" s="27"/>
    </row>
    <row r="49" spans="1:12" ht="13.5" thickBot="1">
      <c r="A49" s="16"/>
      <c r="B49" s="34"/>
      <c r="C49" s="35"/>
      <c r="D49" s="17"/>
      <c r="E49" s="18"/>
      <c r="F49" s="19"/>
      <c r="G49" s="24"/>
      <c r="H49" s="20"/>
      <c r="I49" s="51"/>
      <c r="J49" s="56"/>
      <c r="L49" s="28"/>
    </row>
    <row r="50" spans="1:12" ht="16.5" thickBot="1">
      <c r="A50" s="1"/>
      <c r="B50" s="1"/>
      <c r="C50" s="1"/>
      <c r="D50" s="1"/>
      <c r="E50" s="5" t="s">
        <v>8</v>
      </c>
      <c r="F50" s="4"/>
      <c r="G50" s="5"/>
      <c r="H50" s="23">
        <f>SUM(H22:H49)</f>
        <v>992.9999999999999</v>
      </c>
      <c r="I50" s="23">
        <f>SUM(I22:I49)</f>
        <v>792.5</v>
      </c>
      <c r="J50" s="23">
        <f>SUM(J22:J49)</f>
        <v>1785.4999999999995</v>
      </c>
      <c r="L50" s="28"/>
    </row>
    <row r="51" spans="2:12" ht="12.75">
      <c r="B51" s="46"/>
      <c r="C51" s="46"/>
      <c r="D51" s="46"/>
      <c r="E51" s="46"/>
      <c r="F51" s="46"/>
      <c r="H51" s="74" t="s">
        <v>39</v>
      </c>
      <c r="I51" s="75"/>
      <c r="J51" s="25">
        <f>ROUND(J50*10%,2)</f>
        <v>178.55</v>
      </c>
      <c r="L51" s="28"/>
    </row>
    <row r="52" spans="2:12" ht="12.75">
      <c r="B52" s="46"/>
      <c r="C52" s="68"/>
      <c r="D52" s="68"/>
      <c r="E52" s="68"/>
      <c r="F52" s="57"/>
      <c r="H52" s="80" t="s">
        <v>15</v>
      </c>
      <c r="I52" s="81"/>
      <c r="J52" s="25">
        <f>SUM(J50:J51)</f>
        <v>1964.0499999999995</v>
      </c>
      <c r="L52" s="28"/>
    </row>
    <row r="53" spans="2:12" ht="12.75">
      <c r="B53" s="46"/>
      <c r="C53" s="68"/>
      <c r="D53" s="68"/>
      <c r="E53" s="68"/>
      <c r="F53" s="57"/>
      <c r="H53" s="74" t="s">
        <v>16</v>
      </c>
      <c r="I53" s="75"/>
      <c r="J53" s="25">
        <f>ROUND(J52*21%,2)</f>
        <v>412.45</v>
      </c>
      <c r="L53" s="28"/>
    </row>
    <row r="54" spans="2:12" ht="13.5" thickBot="1">
      <c r="B54" s="46"/>
      <c r="C54" s="69"/>
      <c r="D54" s="69"/>
      <c r="E54" s="69"/>
      <c r="F54" s="57"/>
      <c r="H54" s="76" t="s">
        <v>17</v>
      </c>
      <c r="I54" s="77"/>
      <c r="J54" s="26">
        <f>SUM(J52:J53)</f>
        <v>2376.4999999999995</v>
      </c>
      <c r="L54" s="28"/>
    </row>
    <row r="55" spans="2:6" ht="12.75">
      <c r="B55" s="46" t="s">
        <v>18</v>
      </c>
      <c r="C55" s="68"/>
      <c r="D55" s="68"/>
      <c r="E55" s="68"/>
      <c r="F55" s="57"/>
    </row>
    <row r="56" spans="3:6" ht="12.75">
      <c r="C56" s="69"/>
      <c r="D56" s="69"/>
      <c r="E56" s="69"/>
      <c r="F56" s="58"/>
    </row>
    <row r="59" ht="12.75">
      <c r="J59" s="39"/>
    </row>
  </sheetData>
  <sheetProtection/>
  <mergeCells count="14">
    <mergeCell ref="H18:I18"/>
    <mergeCell ref="H19:I19"/>
    <mergeCell ref="C52:E52"/>
    <mergeCell ref="H51:I51"/>
    <mergeCell ref="H52:I52"/>
    <mergeCell ref="C53:E53"/>
    <mergeCell ref="C55:E55"/>
    <mergeCell ref="C56:E56"/>
    <mergeCell ref="C19:C20"/>
    <mergeCell ref="D19:D20"/>
    <mergeCell ref="E19:F19"/>
    <mergeCell ref="H53:I53"/>
    <mergeCell ref="H54:I54"/>
    <mergeCell ref="C54:E54"/>
  </mergeCells>
  <printOptions/>
  <pageMargins left="0.7500000000000001" right="0.7500000000000001" top="1" bottom="1" header="0.5" footer="0.5"/>
  <pageSetup horizontalDpi="600" verticalDpi="600" orientation="landscape" paperSize="9" scale="57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Kristaps</dc:creator>
  <cp:keywords/>
  <dc:description/>
  <cp:lastModifiedBy>Laima Liepiņa</cp:lastModifiedBy>
  <cp:lastPrinted>2016-03-29T09:01:56Z</cp:lastPrinted>
  <dcterms:created xsi:type="dcterms:W3CDTF">2011-04-05T06:15:04Z</dcterms:created>
  <dcterms:modified xsi:type="dcterms:W3CDTF">2016-03-29T09:02:27Z</dcterms:modified>
  <cp:category/>
  <cp:version/>
  <cp:contentType/>
  <cp:contentStatus/>
</cp:coreProperties>
</file>