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60" windowHeight="9570" tabRatio="601" activeTab="0"/>
  </bookViews>
  <sheets>
    <sheet name="KALPAKS" sheetId="1" r:id="rId1"/>
    <sheet name="SODI" sheetId="2" r:id="rId2"/>
  </sheets>
  <definedNames/>
  <calcPr fullCalcOnLoad="1"/>
</workbook>
</file>

<file path=xl/sharedStrings.xml><?xml version="1.0" encoding="utf-8"?>
<sst xmlns="http://schemas.openxmlformats.org/spreadsheetml/2006/main" count="89" uniqueCount="45">
  <si>
    <t>SODA LAIKS</t>
  </si>
  <si>
    <t>K</t>
  </si>
  <si>
    <t>ST. NR</t>
  </si>
  <si>
    <t>KOMANDA</t>
  </si>
  <si>
    <t>FINIŠA LAIKS</t>
  </si>
  <si>
    <t>DIF.</t>
  </si>
  <si>
    <t>V.</t>
  </si>
  <si>
    <t>REZ.</t>
  </si>
  <si>
    <t>Nr. P.k</t>
  </si>
  <si>
    <t>PULKVEŽA O.KALPAKA BALVAS IZCĪŅA MILITARIZĒTAJĀ STAFETĒ</t>
  </si>
  <si>
    <t>JAUNĀKĀ GRUPA ZĒNI</t>
  </si>
  <si>
    <t xml:space="preserve">SODA PUNKTI </t>
  </si>
  <si>
    <t>Sacensību galvenais sekretārs:                            /Jānis Irbe/</t>
  </si>
  <si>
    <t>JAUNĀKĀ GRUPA MEITENES</t>
  </si>
  <si>
    <t>VECĀKĀ GRUPA JAUNIEŠI</t>
  </si>
  <si>
    <t>VECĀKĀ GRUPA JAUNIETES</t>
  </si>
  <si>
    <t>Smiltenes JS</t>
  </si>
  <si>
    <t>Smiltenes ģimnāzija</t>
  </si>
  <si>
    <t>MADONA, "SMECERES SILA SLĒPOŠANAS UN BIATLONA SPORTA BĀZE"</t>
  </si>
  <si>
    <t>Vestienas psk.</t>
  </si>
  <si>
    <t>Kalsnavas psk.</t>
  </si>
  <si>
    <t>Programma:</t>
  </si>
  <si>
    <t>1. skrējiens - Jaunākā grupa meitenes</t>
  </si>
  <si>
    <t>2. skrējiens - Vecākā grupa jaunietes</t>
  </si>
  <si>
    <t>Varakļānu JS</t>
  </si>
  <si>
    <t>Madonas 1.vsk</t>
  </si>
  <si>
    <t>Dekšāres psk</t>
  </si>
  <si>
    <t>Madonas VĢ</t>
  </si>
  <si>
    <t>Gulbenes 206/ Lejasciema 208 JS</t>
  </si>
  <si>
    <t>Jaungulbenes 207 JS</t>
  </si>
  <si>
    <t>Bērzaunes psk</t>
  </si>
  <si>
    <t>Sarkaņu psk</t>
  </si>
  <si>
    <t>Lazdonas psk</t>
  </si>
  <si>
    <t>Degumnieku psk</t>
  </si>
  <si>
    <t>Madonas JS</t>
  </si>
  <si>
    <t>Barkavas JS</t>
  </si>
  <si>
    <t>Lejasciema 208 JS</t>
  </si>
  <si>
    <t>Gulbenes 206 JS</t>
  </si>
  <si>
    <t>5.03.2012</t>
  </si>
  <si>
    <t>nest.</t>
  </si>
  <si>
    <t>Igaunija (EST)</t>
  </si>
  <si>
    <t>3. skrējiens - Jaunākā grupā zēni (no 10.-15. nr.)</t>
  </si>
  <si>
    <t xml:space="preserve">4. skrējiens - Jaunākā grupa zēni (no 16.-21.nr.) </t>
  </si>
  <si>
    <t>5. skrējiens - Vecākā grupa Jaunieši (no 22.-27.nr)</t>
  </si>
  <si>
    <t>6. skrējiens - Vecākā grupa Jaunieši (no 28.-31.nr)</t>
  </si>
</sst>
</file>

<file path=xl/styles.xml><?xml version="1.0" encoding="utf-8"?>
<styleSheet xmlns="http://schemas.openxmlformats.org/spreadsheetml/2006/main">
  <numFmts count="6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0.000000000000000000000"/>
    <numFmt numFmtId="206" formatCode="0.0000000000000000000000"/>
    <numFmt numFmtId="207" formatCode="0.00000000000000000000000"/>
    <numFmt numFmtId="208" formatCode="#,##0.00000000000000000000\ _L_s"/>
    <numFmt numFmtId="209" formatCode="#,##0.000000000000000000000\ _L_s"/>
    <numFmt numFmtId="210" formatCode="#,##0.0000000000000000000000\ _L_s"/>
    <numFmt numFmtId="211" formatCode="#,##0.0000000000000000000\ _L_s"/>
    <numFmt numFmtId="212" formatCode="#,##0.000000000000000000\ _L_s"/>
    <numFmt numFmtId="213" formatCode="#,##0.00000000000000000\ _L_s"/>
    <numFmt numFmtId="214" formatCode="#,##0.0000000000000000\ _L_s"/>
    <numFmt numFmtId="215" formatCode="#,##0.000000000000000\ _L_s"/>
    <numFmt numFmtId="216" formatCode="[$-F400]h:mm:ss\ AM/PM"/>
    <numFmt numFmtId="217" formatCode="[$-426]dddd\,\ yyyy&quot;. gada &quot;d\.\ mmmm"/>
  </numFmts>
  <fonts count="25">
    <font>
      <sz val="10"/>
      <name val="Arial"/>
      <family val="0"/>
    </font>
    <font>
      <sz val="10"/>
      <name val="NewsGoth Cn TL Baltic"/>
      <family val="2"/>
    </font>
    <font>
      <b/>
      <sz val="12"/>
      <name val="NewsGoth TL Baltic"/>
      <family val="2"/>
    </font>
    <font>
      <b/>
      <sz val="10"/>
      <name val="NewsGoth TL Baltic"/>
      <family val="2"/>
    </font>
    <font>
      <b/>
      <sz val="10"/>
      <name val="NewsGoth Cn TL Baltic"/>
      <family val="2"/>
    </font>
    <font>
      <sz val="12"/>
      <name val="Arial"/>
      <family val="0"/>
    </font>
    <font>
      <sz val="10"/>
      <name val="NewsGoth Cn T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ill="1" applyAlignment="1">
      <alignment horizontal="left"/>
    </xf>
    <xf numFmtId="20" fontId="0" fillId="0" borderId="0" xfId="0" applyNumberFormat="1" applyAlignment="1">
      <alignment horizontal="center"/>
    </xf>
    <xf numFmtId="21" fontId="1" fillId="0" borderId="11" xfId="0" applyNumberFormat="1" applyFont="1" applyFill="1" applyBorder="1" applyAlignment="1">
      <alignment horizontal="center"/>
    </xf>
    <xf numFmtId="21" fontId="1" fillId="22" borderId="11" xfId="0" applyNumberFormat="1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3" fillId="2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21" fontId="6" fillId="0" borderId="12" xfId="0" applyNumberFormat="1" applyFont="1" applyBorder="1" applyAlignment="1">
      <alignment horizontal="center" vertical="top" wrapText="1"/>
    </xf>
    <xf numFmtId="21" fontId="1" fillId="0" borderId="12" xfId="0" applyNumberFormat="1" applyFont="1" applyBorder="1" applyAlignment="1">
      <alignment horizontal="center"/>
    </xf>
    <xf numFmtId="21" fontId="1" fillId="22" borderId="13" xfId="0" applyNumberFormat="1" applyFont="1" applyFill="1" applyBorder="1" applyAlignment="1">
      <alignment horizontal="center" vertical="top" wrapText="1"/>
    </xf>
    <xf numFmtId="2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21" fontId="1" fillId="0" borderId="14" xfId="0" applyNumberFormat="1" applyFont="1" applyBorder="1" applyAlignment="1">
      <alignment horizontal="center"/>
    </xf>
    <xf numFmtId="21" fontId="1" fillId="22" borderId="15" xfId="0" applyNumberFormat="1" applyFont="1" applyFill="1" applyBorder="1" applyAlignment="1">
      <alignment horizontal="center" vertical="top" wrapText="1"/>
    </xf>
    <xf numFmtId="21" fontId="1" fillId="0" borderId="15" xfId="0" applyNumberFormat="1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21" borderId="12" xfId="0" applyFont="1" applyFill="1" applyBorder="1" applyAlignment="1">
      <alignment horizontal="center" vertical="top" wrapText="1"/>
    </xf>
    <xf numFmtId="0" fontId="4" fillId="22" borderId="12" xfId="0" applyFont="1" applyFill="1" applyBorder="1" applyAlignment="1">
      <alignment horizontal="center" vertical="top" wrapText="1"/>
    </xf>
    <xf numFmtId="21" fontId="1" fillId="0" borderId="16" xfId="0" applyNumberFormat="1" applyFont="1" applyBorder="1" applyAlignment="1">
      <alignment horizontal="center"/>
    </xf>
    <xf numFmtId="21" fontId="1" fillId="22" borderId="17" xfId="0" applyNumberFormat="1" applyFont="1" applyFill="1" applyBorder="1" applyAlignment="1">
      <alignment horizontal="center" vertical="top" wrapText="1"/>
    </xf>
    <xf numFmtId="21" fontId="1" fillId="0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21" fontId="6" fillId="0" borderId="10" xfId="0" applyNumberFormat="1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8" xfId="0" applyFont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6" fillId="21" borderId="14" xfId="0" applyFont="1" applyFill="1" applyBorder="1" applyAlignment="1">
      <alignment horizontal="center" vertical="top" wrapText="1"/>
    </xf>
    <xf numFmtId="0" fontId="4" fillId="22" borderId="14" xfId="0" applyFont="1" applyFill="1" applyBorder="1" applyAlignment="1">
      <alignment horizontal="center" vertical="top" wrapText="1"/>
    </xf>
    <xf numFmtId="21" fontId="6" fillId="0" borderId="14" xfId="0" applyNumberFormat="1" applyFont="1" applyBorder="1" applyAlignment="1">
      <alignment horizontal="center" vertical="top" wrapText="1"/>
    </xf>
    <xf numFmtId="21" fontId="1" fillId="0" borderId="10" xfId="0" applyNumberFormat="1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1" fontId="3" fillId="0" borderId="18" xfId="0" applyNumberFormat="1" applyFont="1" applyFill="1" applyBorder="1" applyAlignment="1">
      <alignment horizontal="center" vertical="top" wrapText="1"/>
    </xf>
    <xf numFmtId="21" fontId="3" fillId="0" borderId="12" xfId="0" applyNumberFormat="1" applyFont="1" applyFill="1" applyBorder="1" applyAlignment="1">
      <alignment horizontal="center" vertical="top" wrapText="1"/>
    </xf>
    <xf numFmtId="0" fontId="7" fillId="7" borderId="19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1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2"/>
  <sheetViews>
    <sheetView tabSelected="1" zoomScalePageLayoutView="0" workbookViewId="0" topLeftCell="A1">
      <selection activeCell="B1" sqref="B1:N1"/>
    </sheetView>
  </sheetViews>
  <sheetFormatPr defaultColWidth="9.140625" defaultRowHeight="12.75"/>
  <cols>
    <col min="1" max="1" width="6.8515625" style="0" customWidth="1"/>
    <col min="2" max="2" width="3.421875" style="2" customWidth="1"/>
    <col min="3" max="3" width="22.421875" style="10" customWidth="1"/>
    <col min="4" max="4" width="4.7109375" style="8" customWidth="1"/>
    <col min="5" max="5" width="4.00390625" style="2" customWidth="1"/>
    <col min="6" max="6" width="4.140625" style="2" customWidth="1"/>
    <col min="7" max="7" width="3.8515625" style="2" hidden="1" customWidth="1"/>
    <col min="8" max="8" width="4.00390625" style="2" customWidth="1"/>
    <col min="9" max="9" width="4.57421875" style="2" customWidth="1"/>
    <col min="10" max="10" width="8.421875" style="2" customWidth="1"/>
    <col min="11" max="11" width="9.140625" style="2" customWidth="1"/>
    <col min="12" max="12" width="8.8515625" style="8" customWidth="1"/>
    <col min="13" max="13" width="6.8515625" style="8" customWidth="1"/>
    <col min="14" max="14" width="3.00390625" style="2" customWidth="1"/>
  </cols>
  <sheetData>
    <row r="1" spans="2:14" s="7" customFormat="1" ht="15.75">
      <c r="B1" s="64" t="s">
        <v>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s="7" customFormat="1" ht="15.75">
      <c r="B2" s="64" t="s">
        <v>38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14" s="7" customFormat="1" ht="15.75">
      <c r="B3" s="64" t="s">
        <v>18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2:14" s="3" customFormat="1" ht="12.75">
      <c r="B4" s="19"/>
      <c r="C4" s="20"/>
      <c r="D4" s="19"/>
      <c r="E4" s="19"/>
      <c r="F4" s="19"/>
      <c r="G4" s="19"/>
      <c r="H4" s="19"/>
      <c r="I4" s="19"/>
      <c r="J4" s="19"/>
      <c r="K4" s="19"/>
      <c r="L4" s="18"/>
      <c r="M4" s="18"/>
      <c r="N4" s="19"/>
    </row>
    <row r="5" spans="2:14" s="3" customFormat="1" ht="13.5" thickBot="1">
      <c r="B5" s="65" t="s">
        <v>13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s="3" customFormat="1" ht="12.75" customHeight="1">
      <c r="B6" s="68" t="s">
        <v>8</v>
      </c>
      <c r="C6" s="70" t="s">
        <v>3</v>
      </c>
      <c r="D6" s="70" t="s">
        <v>2</v>
      </c>
      <c r="E6" s="72" t="s">
        <v>11</v>
      </c>
      <c r="F6" s="73"/>
      <c r="G6" s="73"/>
      <c r="H6" s="73"/>
      <c r="I6" s="74"/>
      <c r="J6" s="70" t="s">
        <v>0</v>
      </c>
      <c r="K6" s="68" t="s">
        <v>4</v>
      </c>
      <c r="L6" s="75" t="s">
        <v>7</v>
      </c>
      <c r="M6" s="66" t="s">
        <v>5</v>
      </c>
      <c r="N6" s="55" t="s">
        <v>6</v>
      </c>
    </row>
    <row r="7" spans="2:14" s="3" customFormat="1" ht="12.75" customHeight="1">
      <c r="B7" s="69"/>
      <c r="C7" s="71"/>
      <c r="D7" s="71"/>
      <c r="E7" s="17">
        <v>1</v>
      </c>
      <c r="F7" s="17">
        <v>2</v>
      </c>
      <c r="G7" s="17">
        <v>3</v>
      </c>
      <c r="H7" s="17">
        <v>4</v>
      </c>
      <c r="I7" s="4" t="s">
        <v>1</v>
      </c>
      <c r="J7" s="71"/>
      <c r="K7" s="69"/>
      <c r="L7" s="76"/>
      <c r="M7" s="67"/>
      <c r="N7" s="81"/>
    </row>
    <row r="8" spans="2:14" s="3" customFormat="1" ht="12.75" customHeight="1">
      <c r="B8" s="5">
        <v>1</v>
      </c>
      <c r="C8" s="50" t="s">
        <v>25</v>
      </c>
      <c r="D8" s="38">
        <v>3</v>
      </c>
      <c r="E8" s="15">
        <v>0</v>
      </c>
      <c r="F8" s="15">
        <v>1</v>
      </c>
      <c r="G8" s="37"/>
      <c r="H8" s="15">
        <v>5</v>
      </c>
      <c r="I8" s="14">
        <f aca="true" t="shared" si="0" ref="I8:I13">E8+F8+H8+G8</f>
        <v>6</v>
      </c>
      <c r="J8" s="25">
        <f>SODI!$A$2*(E8+F8)+SODI!$A$3*H8+SODI!$A$4*G8</f>
        <v>0.0006944444444444444</v>
      </c>
      <c r="K8" s="6">
        <v>0.009027777777777779</v>
      </c>
      <c r="L8" s="27">
        <f aca="true" t="shared" si="1" ref="L8:L13">J8+K8</f>
        <v>0.009722222222222222</v>
      </c>
      <c r="M8" s="12">
        <v>0</v>
      </c>
      <c r="N8" s="21">
        <v>1</v>
      </c>
    </row>
    <row r="9" spans="2:14" s="3" customFormat="1" ht="13.5" customHeight="1">
      <c r="B9" s="5">
        <v>2</v>
      </c>
      <c r="C9" s="29" t="s">
        <v>19</v>
      </c>
      <c r="D9" s="38">
        <v>4</v>
      </c>
      <c r="E9" s="15">
        <v>3</v>
      </c>
      <c r="F9" s="15">
        <v>1</v>
      </c>
      <c r="G9" s="37"/>
      <c r="H9" s="15">
        <v>1</v>
      </c>
      <c r="I9" s="14">
        <f t="shared" si="0"/>
        <v>5</v>
      </c>
      <c r="J9" s="25">
        <f>SODI!$A$2*(E9+F9)+SODI!$A$3*H9+SODI!$A$4*G9</f>
        <v>0.0005787037037037037</v>
      </c>
      <c r="K9" s="6">
        <v>0.009293981481481481</v>
      </c>
      <c r="L9" s="27">
        <f t="shared" si="1"/>
        <v>0.009872685185185186</v>
      </c>
      <c r="M9" s="12">
        <f>L9-L8</f>
        <v>0.00015046296296296335</v>
      </c>
      <c r="N9" s="21">
        <v>2</v>
      </c>
    </row>
    <row r="10" spans="2:14" s="3" customFormat="1" ht="13.5" customHeight="1">
      <c r="B10" s="31">
        <v>3</v>
      </c>
      <c r="C10" s="29" t="s">
        <v>20</v>
      </c>
      <c r="D10" s="39">
        <v>1</v>
      </c>
      <c r="E10" s="33">
        <v>3</v>
      </c>
      <c r="F10" s="33">
        <v>2</v>
      </c>
      <c r="G10" s="37"/>
      <c r="H10" s="33">
        <v>0</v>
      </c>
      <c r="I10" s="14">
        <f t="shared" si="0"/>
        <v>5</v>
      </c>
      <c r="J10" s="25">
        <f>SODI!$A$2*(E10+F10)+SODI!$A$3*H10+SODI!$A$4*G10</f>
        <v>0.0005787037037037037</v>
      </c>
      <c r="K10" s="34">
        <v>0.011527777777777777</v>
      </c>
      <c r="L10" s="35">
        <f t="shared" si="1"/>
        <v>0.012106481481481482</v>
      </c>
      <c r="M10" s="36">
        <f>L10-L8</f>
        <v>0.0023842592592592596</v>
      </c>
      <c r="N10" s="16">
        <v>3</v>
      </c>
    </row>
    <row r="11" spans="2:15" s="3" customFormat="1" ht="12.75" customHeight="1">
      <c r="B11" s="5">
        <v>4</v>
      </c>
      <c r="C11" s="29" t="s">
        <v>26</v>
      </c>
      <c r="D11" s="30">
        <v>2</v>
      </c>
      <c r="E11" s="15">
        <v>0</v>
      </c>
      <c r="F11" s="15">
        <v>3</v>
      </c>
      <c r="G11" s="37"/>
      <c r="H11" s="15">
        <v>3</v>
      </c>
      <c r="I11" s="14">
        <f t="shared" si="0"/>
        <v>6</v>
      </c>
      <c r="J11" s="25">
        <f>SODI!$A$2*(E11+F11)+SODI!$A$3*H11+SODI!$A$4*G11</f>
        <v>0.0006944444444444444</v>
      </c>
      <c r="K11" s="6">
        <v>0.011886574074074075</v>
      </c>
      <c r="L11" s="13">
        <f t="shared" si="1"/>
        <v>0.01258101851851852</v>
      </c>
      <c r="M11" s="12">
        <f>L11-L8</f>
        <v>0.0028587962962962968</v>
      </c>
      <c r="N11" s="21">
        <v>4</v>
      </c>
      <c r="O11" s="48"/>
    </row>
    <row r="12" spans="2:14" ht="12.75" customHeight="1" hidden="1">
      <c r="B12" s="5">
        <v>5</v>
      </c>
      <c r="C12" s="9"/>
      <c r="D12" s="30"/>
      <c r="E12" s="15"/>
      <c r="F12" s="15"/>
      <c r="G12" s="37"/>
      <c r="H12" s="15"/>
      <c r="I12" s="14">
        <f t="shared" si="0"/>
        <v>0</v>
      </c>
      <c r="J12" s="25">
        <f>SODI!$A$2*(E12+F12)+SODI!$A$3*H12+SODI!$A$4*G12</f>
        <v>0</v>
      </c>
      <c r="K12" s="6"/>
      <c r="L12" s="13">
        <f t="shared" si="1"/>
        <v>0</v>
      </c>
      <c r="M12" s="12">
        <f>L12-L8</f>
        <v>-0.009722222222222222</v>
      </c>
      <c r="N12" s="32"/>
    </row>
    <row r="13" spans="2:14" ht="13.5" customHeight="1" hidden="1">
      <c r="B13" s="5">
        <v>6</v>
      </c>
      <c r="C13" s="9"/>
      <c r="D13" s="30"/>
      <c r="E13" s="15"/>
      <c r="F13" s="15"/>
      <c r="G13" s="37">
        <v>0</v>
      </c>
      <c r="H13" s="15"/>
      <c r="I13" s="14">
        <f t="shared" si="0"/>
        <v>0</v>
      </c>
      <c r="J13" s="25">
        <f>SODI!$A$2*(E13+F13)+SODI!$A$3*H13+SODI!$A$4*G13</f>
        <v>0</v>
      </c>
      <c r="K13" s="6"/>
      <c r="L13" s="13">
        <f t="shared" si="1"/>
        <v>0</v>
      </c>
      <c r="M13" s="12">
        <f>L13-L8</f>
        <v>-0.009722222222222222</v>
      </c>
      <c r="N13" s="16"/>
    </row>
    <row r="14" spans="2:14" s="3" customFormat="1" ht="13.5" customHeight="1" thickBot="1">
      <c r="B14" s="77" t="s">
        <v>15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2:14" s="3" customFormat="1" ht="12.75" customHeight="1">
      <c r="B15" s="68" t="s">
        <v>8</v>
      </c>
      <c r="C15" s="70" t="s">
        <v>3</v>
      </c>
      <c r="D15" s="70" t="s">
        <v>2</v>
      </c>
      <c r="E15" s="72" t="s">
        <v>11</v>
      </c>
      <c r="F15" s="73"/>
      <c r="G15" s="73"/>
      <c r="H15" s="73"/>
      <c r="I15" s="74"/>
      <c r="J15" s="70" t="s">
        <v>0</v>
      </c>
      <c r="K15" s="68" t="s">
        <v>4</v>
      </c>
      <c r="L15" s="75" t="s">
        <v>7</v>
      </c>
      <c r="M15" s="66" t="s">
        <v>5</v>
      </c>
      <c r="N15" s="55" t="s">
        <v>6</v>
      </c>
    </row>
    <row r="16" spans="2:14" s="3" customFormat="1" ht="12.75" customHeight="1">
      <c r="B16" s="69"/>
      <c r="C16" s="71"/>
      <c r="D16" s="71"/>
      <c r="E16" s="17">
        <v>1</v>
      </c>
      <c r="F16" s="17">
        <v>2</v>
      </c>
      <c r="G16" s="17">
        <v>3</v>
      </c>
      <c r="H16" s="17">
        <v>4</v>
      </c>
      <c r="I16" s="4" t="s">
        <v>1</v>
      </c>
      <c r="J16" s="71"/>
      <c r="K16" s="69"/>
      <c r="L16" s="76"/>
      <c r="M16" s="67"/>
      <c r="N16" s="81"/>
    </row>
    <row r="17" spans="2:14" s="3" customFormat="1" ht="12.75" customHeight="1">
      <c r="B17" s="5">
        <v>1</v>
      </c>
      <c r="C17" s="50" t="s">
        <v>27</v>
      </c>
      <c r="D17" s="38">
        <v>6</v>
      </c>
      <c r="E17" s="15">
        <v>0</v>
      </c>
      <c r="F17" s="15">
        <v>2</v>
      </c>
      <c r="G17" s="37"/>
      <c r="H17" s="15">
        <v>1</v>
      </c>
      <c r="I17" s="14"/>
      <c r="J17" s="25">
        <f>SODI!$A$2*(E17+F17)+SODI!$A$3*H17+SODI!$A$4*G17</f>
        <v>0.0003472222222222222</v>
      </c>
      <c r="K17" s="6">
        <v>0.007928240740740741</v>
      </c>
      <c r="L17" s="27">
        <f>J17+K17</f>
        <v>0.008275462962962964</v>
      </c>
      <c r="M17" s="12">
        <v>0</v>
      </c>
      <c r="N17" s="21">
        <v>1</v>
      </c>
    </row>
    <row r="18" spans="2:15" s="3" customFormat="1" ht="13.5" customHeight="1">
      <c r="B18" s="5">
        <v>2</v>
      </c>
      <c r="C18" s="50" t="s">
        <v>28</v>
      </c>
      <c r="D18" s="38">
        <v>7</v>
      </c>
      <c r="E18" s="15">
        <v>0</v>
      </c>
      <c r="F18" s="15">
        <v>1</v>
      </c>
      <c r="G18" s="37"/>
      <c r="H18" s="15">
        <v>0</v>
      </c>
      <c r="I18" s="14"/>
      <c r="J18" s="25">
        <f>SODI!$A$2*(E18+F18)+SODI!$A$3*H18+SODI!$A$4*G18</f>
        <v>0.00011574074074074073</v>
      </c>
      <c r="K18" s="6">
        <v>0.008171296296296296</v>
      </c>
      <c r="L18" s="27">
        <f>J18+K18</f>
        <v>0.008287037037037037</v>
      </c>
      <c r="M18" s="12">
        <f>L18-L17</f>
        <v>1.157407407407357E-05</v>
      </c>
      <c r="N18" s="21">
        <v>2</v>
      </c>
      <c r="O18" s="49"/>
    </row>
    <row r="19" spans="2:14" s="3" customFormat="1" ht="13.5" customHeight="1">
      <c r="B19" s="40">
        <v>3</v>
      </c>
      <c r="C19" s="50" t="s">
        <v>29</v>
      </c>
      <c r="D19" s="30">
        <v>8</v>
      </c>
      <c r="E19" s="41">
        <v>0</v>
      </c>
      <c r="F19" s="41">
        <v>3</v>
      </c>
      <c r="G19" s="42"/>
      <c r="H19" s="41">
        <v>0</v>
      </c>
      <c r="I19" s="43"/>
      <c r="J19" s="25">
        <f>SODI!$A$2*(E19+F19)+SODI!$A$3*H19+SODI!$A$4*G19</f>
        <v>0.0003472222222222222</v>
      </c>
      <c r="K19" s="44">
        <v>0.009328703703703704</v>
      </c>
      <c r="L19" s="45">
        <f>J19+K19</f>
        <v>0.009675925925925926</v>
      </c>
      <c r="M19" s="46">
        <f>L19-L17</f>
        <v>0.0014004629629629627</v>
      </c>
      <c r="N19" s="16">
        <v>3</v>
      </c>
    </row>
    <row r="20" spans="2:14" s="3" customFormat="1" ht="12.75" customHeight="1">
      <c r="B20" s="5">
        <v>4</v>
      </c>
      <c r="C20" s="29" t="s">
        <v>24</v>
      </c>
      <c r="D20" s="38">
        <v>5</v>
      </c>
      <c r="E20" s="15">
        <v>0</v>
      </c>
      <c r="F20" s="15">
        <v>3</v>
      </c>
      <c r="G20" s="37"/>
      <c r="H20" s="15">
        <v>0</v>
      </c>
      <c r="I20" s="14"/>
      <c r="J20" s="25">
        <f>SODI!$A$2*(E20+F20)+SODI!$A$3*H20+SODI!$A$4*G20</f>
        <v>0.0003472222222222222</v>
      </c>
      <c r="K20" s="6">
        <v>0.010393518518518519</v>
      </c>
      <c r="L20" s="13">
        <f>J20+K20</f>
        <v>0.010740740740740742</v>
      </c>
      <c r="M20" s="12">
        <f>L20-L17</f>
        <v>0.002465277777777778</v>
      </c>
      <c r="N20" s="21">
        <v>4</v>
      </c>
    </row>
    <row r="21" spans="2:14" ht="12.75" customHeight="1" hidden="1">
      <c r="B21" s="5">
        <v>5</v>
      </c>
      <c r="C21" s="29"/>
      <c r="D21" s="38"/>
      <c r="E21" s="15"/>
      <c r="F21" s="15"/>
      <c r="G21" s="37"/>
      <c r="H21" s="15"/>
      <c r="I21" s="14"/>
      <c r="J21" s="25">
        <f>SODI!$A$2*(E21+F21)+SODI!$A$3*H21+SODI!$A$4*G21</f>
        <v>0</v>
      </c>
      <c r="K21" s="6"/>
      <c r="L21" s="13">
        <f>J21+K21</f>
        <v>0</v>
      </c>
      <c r="M21" s="12">
        <f>L21-L17</f>
        <v>-0.008275462962962964</v>
      </c>
      <c r="N21" s="21">
        <v>5</v>
      </c>
    </row>
    <row r="22" spans="2:14" ht="12.75" customHeight="1" hidden="1">
      <c r="B22" s="31">
        <v>6</v>
      </c>
      <c r="C22" s="9"/>
      <c r="D22" s="30"/>
      <c r="E22" s="15"/>
      <c r="F22" s="15"/>
      <c r="G22" s="37"/>
      <c r="H22" s="15"/>
      <c r="I22" s="14"/>
      <c r="J22" s="25">
        <f>SODI!$A$2*(E22+F22)+SODI!$A$3*H22+SODI!$A$4*G22</f>
        <v>0</v>
      </c>
      <c r="K22" s="6"/>
      <c r="L22" s="13">
        <f>J22+K22</f>
        <v>0</v>
      </c>
      <c r="M22" s="12">
        <f>L22-L17</f>
        <v>-0.008275462962962964</v>
      </c>
      <c r="N22" s="16">
        <v>6</v>
      </c>
    </row>
    <row r="23" spans="2:15" ht="13.5" customHeight="1" hidden="1">
      <c r="B23" s="5">
        <v>7</v>
      </c>
      <c r="C23" s="9"/>
      <c r="D23" s="38"/>
      <c r="E23" s="15"/>
      <c r="F23" s="15"/>
      <c r="G23" s="37"/>
      <c r="H23" s="15"/>
      <c r="I23" s="14"/>
      <c r="J23" s="25">
        <f>SODI!$A$2*(E23+F23)+SODI!$A$3*H23+SODI!$A$4*G23</f>
        <v>0</v>
      </c>
      <c r="K23" s="6"/>
      <c r="L23" s="13">
        <f>J23+K23</f>
        <v>0</v>
      </c>
      <c r="M23" s="12">
        <f>L23-L17</f>
        <v>-0.008275462962962964</v>
      </c>
      <c r="N23" s="21">
        <v>7</v>
      </c>
      <c r="O23" s="48"/>
    </row>
    <row r="24" spans="2:14" ht="13.5" customHeight="1" hidden="1">
      <c r="B24" s="5">
        <v>8</v>
      </c>
      <c r="C24" s="23"/>
      <c r="D24" s="38"/>
      <c r="E24" s="24"/>
      <c r="F24" s="24"/>
      <c r="G24" s="37"/>
      <c r="H24" s="24"/>
      <c r="I24" s="14"/>
      <c r="J24" s="25">
        <f>SODI!$A$2*(E24+F24)+SODI!$A$3*H24+SODI!$A$4*G24</f>
        <v>0</v>
      </c>
      <c r="K24" s="26"/>
      <c r="L24" s="27">
        <f>J24+K24</f>
        <v>0</v>
      </c>
      <c r="M24" s="28">
        <f>L24-L17</f>
        <v>-0.008275462962962964</v>
      </c>
      <c r="N24" s="21">
        <v>8</v>
      </c>
    </row>
    <row r="25" spans="2:14" s="3" customFormat="1" ht="13.5" customHeight="1" thickBot="1">
      <c r="B25" s="63" t="s">
        <v>10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2:14" s="3" customFormat="1" ht="12.75" customHeight="1">
      <c r="B26" s="70" t="s">
        <v>8</v>
      </c>
      <c r="C26" s="70" t="s">
        <v>3</v>
      </c>
      <c r="D26" s="70" t="s">
        <v>2</v>
      </c>
      <c r="E26" s="72" t="s">
        <v>11</v>
      </c>
      <c r="F26" s="73"/>
      <c r="G26" s="73"/>
      <c r="H26" s="73"/>
      <c r="I26" s="74"/>
      <c r="J26" s="70" t="s">
        <v>0</v>
      </c>
      <c r="K26" s="70" t="s">
        <v>4</v>
      </c>
      <c r="L26" s="75" t="s">
        <v>7</v>
      </c>
      <c r="M26" s="79" t="s">
        <v>5</v>
      </c>
      <c r="N26" s="55" t="s">
        <v>6</v>
      </c>
    </row>
    <row r="27" spans="2:14" s="3" customFormat="1" ht="12.75" customHeight="1">
      <c r="B27" s="71"/>
      <c r="C27" s="71"/>
      <c r="D27" s="71"/>
      <c r="E27" s="17">
        <v>1</v>
      </c>
      <c r="F27" s="17">
        <v>2</v>
      </c>
      <c r="G27" s="17">
        <v>3</v>
      </c>
      <c r="H27" s="17">
        <v>4</v>
      </c>
      <c r="I27" s="4" t="s">
        <v>1</v>
      </c>
      <c r="J27" s="71"/>
      <c r="K27" s="71"/>
      <c r="L27" s="76"/>
      <c r="M27" s="80"/>
      <c r="N27" s="81"/>
    </row>
    <row r="28" spans="2:15" s="3" customFormat="1" ht="12.75" customHeight="1">
      <c r="B28" s="5">
        <v>1</v>
      </c>
      <c r="C28" s="29" t="s">
        <v>19</v>
      </c>
      <c r="D28" s="30">
        <v>18</v>
      </c>
      <c r="E28" s="15">
        <v>0</v>
      </c>
      <c r="F28" s="15">
        <v>1</v>
      </c>
      <c r="G28" s="37"/>
      <c r="H28" s="15">
        <v>0</v>
      </c>
      <c r="I28" s="14">
        <f aca="true" t="shared" si="2" ref="I28:I48">E28+F28+H28+G28</f>
        <v>1</v>
      </c>
      <c r="J28" s="51">
        <f>SODI!$A$2*(E28+F28)+SODI!$A$3*H28+SODI!$A$4*G28</f>
        <v>0.00011574074074074073</v>
      </c>
      <c r="K28" s="6">
        <v>0.006574074074074073</v>
      </c>
      <c r="L28" s="13">
        <f aca="true" t="shared" si="3" ref="L28:L48">J28+K28</f>
        <v>0.006689814814814814</v>
      </c>
      <c r="M28" s="12">
        <v>0</v>
      </c>
      <c r="N28" s="16">
        <v>1</v>
      </c>
      <c r="O28" s="49"/>
    </row>
    <row r="29" spans="2:14" s="3" customFormat="1" ht="13.5" customHeight="1">
      <c r="B29" s="40">
        <v>2</v>
      </c>
      <c r="C29" s="57" t="s">
        <v>30</v>
      </c>
      <c r="D29" s="38">
        <v>17</v>
      </c>
      <c r="E29" s="41">
        <v>0</v>
      </c>
      <c r="F29" s="41">
        <v>2</v>
      </c>
      <c r="G29" s="42"/>
      <c r="H29" s="41">
        <v>0</v>
      </c>
      <c r="I29" s="43">
        <f t="shared" si="2"/>
        <v>2</v>
      </c>
      <c r="J29" s="25">
        <f>SODI!$A$2*(E29+F29)+SODI!$A$3*H29+SODI!$A$4*G29</f>
        <v>0.00023148148148148146</v>
      </c>
      <c r="K29" s="44">
        <v>0.007418981481481481</v>
      </c>
      <c r="L29" s="45">
        <f t="shared" si="3"/>
        <v>0.007650462962962963</v>
      </c>
      <c r="M29" s="46">
        <f>L29-L28</f>
        <v>0.0009606481481481488</v>
      </c>
      <c r="N29" s="47">
        <v>2</v>
      </c>
    </row>
    <row r="30" spans="2:14" s="3" customFormat="1" ht="12.75" customHeight="1">
      <c r="B30" s="5">
        <v>3</v>
      </c>
      <c r="C30" s="29" t="s">
        <v>32</v>
      </c>
      <c r="D30" s="38">
        <v>21</v>
      </c>
      <c r="E30" s="15">
        <v>0</v>
      </c>
      <c r="F30" s="15">
        <v>2</v>
      </c>
      <c r="G30" s="37"/>
      <c r="H30" s="15">
        <v>0</v>
      </c>
      <c r="I30" s="14">
        <f t="shared" si="2"/>
        <v>2</v>
      </c>
      <c r="J30" s="25">
        <f>SODI!$A$2*(E30+F30)+SODI!$A$3*H30+SODI!$A$4*G30</f>
        <v>0.00023148148148148146</v>
      </c>
      <c r="K30" s="6">
        <v>0.0076157407407407415</v>
      </c>
      <c r="L30" s="13">
        <f t="shared" si="3"/>
        <v>0.007847222222222222</v>
      </c>
      <c r="M30" s="12">
        <f>L30-L28</f>
        <v>0.0011574074074074082</v>
      </c>
      <c r="N30" s="16">
        <v>3</v>
      </c>
    </row>
    <row r="31" spans="2:14" ht="12.75" customHeight="1">
      <c r="B31" s="5">
        <v>4</v>
      </c>
      <c r="C31" s="29" t="s">
        <v>27</v>
      </c>
      <c r="D31" s="30">
        <v>15</v>
      </c>
      <c r="E31" s="15">
        <v>0</v>
      </c>
      <c r="F31" s="15">
        <v>2</v>
      </c>
      <c r="G31" s="37"/>
      <c r="H31" s="15">
        <v>0</v>
      </c>
      <c r="I31" s="14">
        <f t="shared" si="2"/>
        <v>2</v>
      </c>
      <c r="J31" s="25">
        <f>SODI!$A$2*(E31+F31)+SODI!$A$3*H31+SODI!$A$4*G31</f>
        <v>0.00023148148148148146</v>
      </c>
      <c r="K31" s="6">
        <v>0.007627314814814815</v>
      </c>
      <c r="L31" s="13">
        <f t="shared" si="3"/>
        <v>0.007858796296296296</v>
      </c>
      <c r="M31" s="12">
        <f>L31-L28</f>
        <v>0.0011689814814814818</v>
      </c>
      <c r="N31" s="16">
        <v>4</v>
      </c>
    </row>
    <row r="32" spans="2:14" ht="12.75" customHeight="1">
      <c r="B32" s="31">
        <v>5</v>
      </c>
      <c r="C32" s="58" t="s">
        <v>16</v>
      </c>
      <c r="D32" s="39">
        <v>19</v>
      </c>
      <c r="E32" s="33">
        <v>0</v>
      </c>
      <c r="F32" s="33">
        <v>3</v>
      </c>
      <c r="G32" s="59"/>
      <c r="H32" s="33">
        <v>2</v>
      </c>
      <c r="I32" s="60">
        <f t="shared" si="2"/>
        <v>5</v>
      </c>
      <c r="J32" s="61">
        <f>SODI!$A$2*(E32+F32)+SODI!$A$3*H32+SODI!$A$4*G32</f>
        <v>0.0005787037037037037</v>
      </c>
      <c r="K32" s="34">
        <v>0.007476851851851853</v>
      </c>
      <c r="L32" s="35">
        <f t="shared" si="3"/>
        <v>0.008055555555555555</v>
      </c>
      <c r="M32" s="36">
        <f>L32-L28</f>
        <v>0.0013657407407407412</v>
      </c>
      <c r="N32" s="47">
        <v>5</v>
      </c>
    </row>
    <row r="33" spans="2:15" ht="13.5" customHeight="1">
      <c r="B33" s="5">
        <v>6</v>
      </c>
      <c r="C33" s="29" t="s">
        <v>25</v>
      </c>
      <c r="D33" s="30">
        <v>20</v>
      </c>
      <c r="E33" s="15">
        <v>3</v>
      </c>
      <c r="F33" s="15">
        <v>3</v>
      </c>
      <c r="G33" s="37"/>
      <c r="H33" s="15">
        <v>1</v>
      </c>
      <c r="I33" s="14">
        <f t="shared" si="2"/>
        <v>7</v>
      </c>
      <c r="J33" s="51">
        <f>SODI!$A$2*(E33+F33)+SODI!$A$3*H33+SODI!$A$4*G33</f>
        <v>0.000810185185185185</v>
      </c>
      <c r="K33" s="6">
        <v>0.0075</v>
      </c>
      <c r="L33" s="13">
        <f t="shared" si="3"/>
        <v>0.008310185185185184</v>
      </c>
      <c r="M33" s="12">
        <f>L33-L28</f>
        <v>0.00162037037037037</v>
      </c>
      <c r="N33" s="16">
        <v>6</v>
      </c>
      <c r="O33" s="48"/>
    </row>
    <row r="34" spans="2:14" ht="13.5" customHeight="1">
      <c r="B34" s="5">
        <v>7</v>
      </c>
      <c r="C34" s="29" t="s">
        <v>31</v>
      </c>
      <c r="D34" s="30">
        <v>14</v>
      </c>
      <c r="E34" s="15">
        <v>0</v>
      </c>
      <c r="F34" s="15">
        <v>3</v>
      </c>
      <c r="G34" s="37"/>
      <c r="H34" s="15">
        <v>3</v>
      </c>
      <c r="I34" s="14">
        <f t="shared" si="2"/>
        <v>6</v>
      </c>
      <c r="J34" s="51">
        <f>SODI!$A$2*(E34+F34)+SODI!$A$3*H34+SODI!$A$4*G34</f>
        <v>0.0006944444444444444</v>
      </c>
      <c r="K34" s="6">
        <v>0.007673611111111111</v>
      </c>
      <c r="L34" s="13">
        <f t="shared" si="3"/>
        <v>0.008368055555555556</v>
      </c>
      <c r="M34" s="12">
        <f>L34-L28</f>
        <v>0.0016782407407407414</v>
      </c>
      <c r="N34" s="16">
        <v>7</v>
      </c>
    </row>
    <row r="35" spans="2:14" ht="12.75" customHeight="1">
      <c r="B35" s="40">
        <v>8</v>
      </c>
      <c r="C35" s="50" t="s">
        <v>20</v>
      </c>
      <c r="D35" s="38">
        <v>11</v>
      </c>
      <c r="E35" s="24">
        <v>3</v>
      </c>
      <c r="F35" s="24">
        <v>2</v>
      </c>
      <c r="G35" s="42"/>
      <c r="H35" s="24">
        <v>0</v>
      </c>
      <c r="I35" s="43">
        <f t="shared" si="2"/>
        <v>5</v>
      </c>
      <c r="J35" s="25">
        <f>SODI!$A$2*(E35+F35)+SODI!$A$3*H35+SODI!$A$4*G35</f>
        <v>0.0005787037037037037</v>
      </c>
      <c r="K35" s="26">
        <v>0.008576388888888889</v>
      </c>
      <c r="L35" s="27">
        <f t="shared" si="3"/>
        <v>0.009155092592592593</v>
      </c>
      <c r="M35" s="28">
        <f>L35-L28</f>
        <v>0.002465277777777779</v>
      </c>
      <c r="N35" s="47">
        <v>8</v>
      </c>
    </row>
    <row r="36" spans="2:15" ht="12.75" customHeight="1">
      <c r="B36" s="5">
        <v>9</v>
      </c>
      <c r="C36" s="29" t="s">
        <v>29</v>
      </c>
      <c r="D36" s="30">
        <v>12</v>
      </c>
      <c r="E36" s="15">
        <v>0</v>
      </c>
      <c r="F36" s="15">
        <v>3</v>
      </c>
      <c r="G36" s="37"/>
      <c r="H36" s="15">
        <v>4</v>
      </c>
      <c r="I36" s="14">
        <f t="shared" si="2"/>
        <v>7</v>
      </c>
      <c r="J36" s="51">
        <f>SODI!$A$2*(E36+F36)+SODI!$A$3*H36+SODI!$A$4*G36</f>
        <v>0.000810185185185185</v>
      </c>
      <c r="K36" s="6">
        <v>0.0090625</v>
      </c>
      <c r="L36" s="13">
        <f t="shared" si="3"/>
        <v>0.009872685185185184</v>
      </c>
      <c r="M36" s="62">
        <f>L36-L28</f>
        <v>0.0031828703703703698</v>
      </c>
      <c r="N36" s="16">
        <v>9</v>
      </c>
      <c r="O36" s="52"/>
    </row>
    <row r="37" spans="2:14" ht="12.75" customHeight="1">
      <c r="B37" s="22">
        <v>10</v>
      </c>
      <c r="C37" s="50" t="s">
        <v>33</v>
      </c>
      <c r="D37" s="38">
        <v>10</v>
      </c>
      <c r="E37" s="24">
        <v>1</v>
      </c>
      <c r="F37" s="24">
        <v>3</v>
      </c>
      <c r="G37" s="42"/>
      <c r="H37" s="24">
        <v>5</v>
      </c>
      <c r="I37" s="43">
        <f t="shared" si="2"/>
        <v>9</v>
      </c>
      <c r="J37" s="25">
        <f>SODI!$A$2*(E37+F37)+SODI!$A$3*H37+SODI!$A$4*G37</f>
        <v>0.0010416666666666667</v>
      </c>
      <c r="K37" s="26">
        <v>0.008935185185185187</v>
      </c>
      <c r="L37" s="27">
        <f t="shared" si="3"/>
        <v>0.009976851851851853</v>
      </c>
      <c r="M37" s="28">
        <f>L37-L28</f>
        <v>0.003287037037037039</v>
      </c>
      <c r="N37" s="16">
        <v>10</v>
      </c>
    </row>
    <row r="38" spans="2:14" ht="12.75" customHeight="1">
      <c r="B38" s="31">
        <v>11</v>
      </c>
      <c r="C38" s="29" t="s">
        <v>34</v>
      </c>
      <c r="D38" s="38">
        <v>16</v>
      </c>
      <c r="E38" s="15">
        <v>0</v>
      </c>
      <c r="F38" s="15">
        <v>3</v>
      </c>
      <c r="G38" s="37"/>
      <c r="H38" s="15">
        <v>0</v>
      </c>
      <c r="I38" s="14">
        <f t="shared" si="2"/>
        <v>3</v>
      </c>
      <c r="J38" s="25">
        <f>SODI!$A$2*(E38+F38)+SODI!$A$3*H38+SODI!$A$4*G38</f>
        <v>0.0003472222222222222</v>
      </c>
      <c r="K38" s="6">
        <v>0.010347222222222223</v>
      </c>
      <c r="L38" s="13">
        <f t="shared" si="3"/>
        <v>0.010694444444444446</v>
      </c>
      <c r="M38" s="12">
        <f>L38-L28</f>
        <v>0.004004629629629631</v>
      </c>
      <c r="N38" s="47">
        <v>11</v>
      </c>
    </row>
    <row r="39" spans="2:14" ht="12.75" customHeight="1">
      <c r="B39" s="5">
        <v>12</v>
      </c>
      <c r="C39" s="29" t="s">
        <v>26</v>
      </c>
      <c r="D39" s="38">
        <v>13</v>
      </c>
      <c r="E39" s="15">
        <v>0</v>
      </c>
      <c r="F39" s="15">
        <v>1</v>
      </c>
      <c r="G39" s="37"/>
      <c r="H39" s="15">
        <v>2</v>
      </c>
      <c r="I39" s="14">
        <f t="shared" si="2"/>
        <v>3</v>
      </c>
      <c r="J39" s="25">
        <f>SODI!$A$2*(E39+F39)+SODI!$A$3*H39+SODI!$A$4*G39</f>
        <v>0.0003472222222222222</v>
      </c>
      <c r="K39" s="6">
        <v>0.010798611111111111</v>
      </c>
      <c r="L39" s="13">
        <f t="shared" si="3"/>
        <v>0.011145833333333334</v>
      </c>
      <c r="M39" s="12">
        <f>L39-L28</f>
        <v>0.00445601851851852</v>
      </c>
      <c r="N39" s="16">
        <v>12</v>
      </c>
    </row>
    <row r="40" spans="2:14" ht="12.75">
      <c r="B40" s="5">
        <v>13</v>
      </c>
      <c r="C40" s="56" t="s">
        <v>17</v>
      </c>
      <c r="D40" s="30">
        <v>9</v>
      </c>
      <c r="E40" s="15"/>
      <c r="F40" s="15"/>
      <c r="G40" s="37"/>
      <c r="H40" s="15"/>
      <c r="I40" s="14">
        <f t="shared" si="2"/>
        <v>0</v>
      </c>
      <c r="J40" s="25">
        <f>SODI!$A$2*(E40+F40)+SODI!$A$3*H40+SODI!$A$4*G40</f>
        <v>0</v>
      </c>
      <c r="K40" s="6" t="s">
        <v>39</v>
      </c>
      <c r="L40" s="13" t="e">
        <f t="shared" si="3"/>
        <v>#VALUE!</v>
      </c>
      <c r="M40" s="12" t="e">
        <f>L40-L25</f>
        <v>#VALUE!</v>
      </c>
      <c r="N40" s="16"/>
    </row>
    <row r="41" spans="2:15" ht="13.5" customHeight="1" hidden="1">
      <c r="B41" s="31">
        <v>14</v>
      </c>
      <c r="C41" s="9"/>
      <c r="D41" s="30"/>
      <c r="E41" s="15"/>
      <c r="F41" s="15"/>
      <c r="G41" s="37"/>
      <c r="H41" s="15"/>
      <c r="I41" s="14">
        <f t="shared" si="2"/>
        <v>0</v>
      </c>
      <c r="J41" s="25">
        <f>SODI!$A$2*(E41+F41)+SODI!$A$3*H41+SODI!$A$4*G41</f>
        <v>0</v>
      </c>
      <c r="K41" s="6"/>
      <c r="L41" s="13">
        <f t="shared" si="3"/>
        <v>0</v>
      </c>
      <c r="M41" s="12">
        <f>L41-L28</f>
        <v>-0.006689814814814814</v>
      </c>
      <c r="N41" s="47"/>
      <c r="O41" s="48"/>
    </row>
    <row r="42" spans="2:14" ht="12.75" customHeight="1" hidden="1">
      <c r="B42" s="5">
        <v>15</v>
      </c>
      <c r="C42" s="9"/>
      <c r="D42" s="38"/>
      <c r="E42" s="15"/>
      <c r="F42" s="15"/>
      <c r="G42" s="37"/>
      <c r="H42" s="15"/>
      <c r="I42" s="14">
        <f t="shared" si="2"/>
        <v>0</v>
      </c>
      <c r="J42" s="25">
        <f>SODI!$A$2*(E42+F42)+SODI!$A$3*H42+SODI!$A$4*G42</f>
        <v>0</v>
      </c>
      <c r="K42" s="6"/>
      <c r="L42" s="13">
        <f t="shared" si="3"/>
        <v>0</v>
      </c>
      <c r="M42" s="12">
        <f>L42-L28</f>
        <v>-0.006689814814814814</v>
      </c>
      <c r="N42" s="16"/>
    </row>
    <row r="43" spans="2:14" ht="12.75" customHeight="1" hidden="1">
      <c r="B43" s="5">
        <v>16</v>
      </c>
      <c r="C43" s="9"/>
      <c r="D43" s="30"/>
      <c r="E43" s="15"/>
      <c r="F43" s="15"/>
      <c r="G43" s="37"/>
      <c r="H43" s="15"/>
      <c r="I43" s="14">
        <f t="shared" si="2"/>
        <v>0</v>
      </c>
      <c r="J43" s="25">
        <f>SODI!$A$2*(E43+F43)+SODI!$A$3*H43+SODI!$A$4*G43</f>
        <v>0</v>
      </c>
      <c r="K43" s="6"/>
      <c r="L43" s="13">
        <f t="shared" si="3"/>
        <v>0</v>
      </c>
      <c r="M43" s="12">
        <f>L43-L28</f>
        <v>-0.006689814814814814</v>
      </c>
      <c r="N43" s="16"/>
    </row>
    <row r="44" spans="2:15" s="3" customFormat="1" ht="13.5" customHeight="1" hidden="1">
      <c r="B44" s="5">
        <v>17</v>
      </c>
      <c r="C44" s="9"/>
      <c r="D44" s="30"/>
      <c r="E44" s="15"/>
      <c r="F44" s="15"/>
      <c r="G44" s="37"/>
      <c r="H44" s="15"/>
      <c r="I44" s="14">
        <f t="shared" si="2"/>
        <v>0</v>
      </c>
      <c r="J44" s="51">
        <f>SODI!$A$2*(E44+F44)+SODI!$A$3*H44+SODI!$A$4*G44</f>
        <v>0</v>
      </c>
      <c r="K44" s="6"/>
      <c r="L44" s="13">
        <f t="shared" si="3"/>
        <v>0</v>
      </c>
      <c r="M44" s="12">
        <f>L44-L28</f>
        <v>-0.006689814814814814</v>
      </c>
      <c r="N44" s="47"/>
      <c r="O44" s="53"/>
    </row>
    <row r="45" spans="2:15" s="3" customFormat="1" ht="12.75" customHeight="1" hidden="1">
      <c r="B45" s="22">
        <v>18</v>
      </c>
      <c r="C45" s="23"/>
      <c r="D45" s="38"/>
      <c r="E45" s="24"/>
      <c r="F45" s="24"/>
      <c r="G45" s="42"/>
      <c r="H45" s="24"/>
      <c r="I45" s="43">
        <f t="shared" si="2"/>
        <v>0</v>
      </c>
      <c r="J45" s="25">
        <f>SODI!$A$2*(E45+F45)+SODI!$A$3*H45+SODI!$A$4*G45</f>
        <v>0</v>
      </c>
      <c r="K45" s="26"/>
      <c r="L45" s="27">
        <f t="shared" si="3"/>
        <v>0</v>
      </c>
      <c r="M45" s="28">
        <f>L45-L28</f>
        <v>-0.006689814814814814</v>
      </c>
      <c r="N45" s="16"/>
      <c r="O45" s="49"/>
    </row>
    <row r="46" spans="2:14" s="3" customFormat="1" ht="12.75" customHeight="1" hidden="1">
      <c r="B46" s="5">
        <v>19</v>
      </c>
      <c r="C46" s="9"/>
      <c r="D46" s="30"/>
      <c r="E46" s="15"/>
      <c r="F46" s="15"/>
      <c r="G46" s="37"/>
      <c r="H46" s="15"/>
      <c r="I46" s="14">
        <f t="shared" si="2"/>
        <v>0</v>
      </c>
      <c r="J46" s="25">
        <f>SODI!$A$2*(E46+F46)+SODI!$A$3*H46+SODI!$A$4*G46</f>
        <v>0</v>
      </c>
      <c r="K46" s="6"/>
      <c r="L46" s="13">
        <f t="shared" si="3"/>
        <v>0</v>
      </c>
      <c r="M46" s="12">
        <f>L46-L28</f>
        <v>-0.006689814814814814</v>
      </c>
      <c r="N46" s="16"/>
    </row>
    <row r="47" spans="2:14" ht="12.75" customHeight="1" hidden="1">
      <c r="B47" s="31">
        <v>20</v>
      </c>
      <c r="C47" s="9"/>
      <c r="D47" s="38"/>
      <c r="E47" s="15"/>
      <c r="F47" s="15"/>
      <c r="G47" s="37"/>
      <c r="H47" s="15"/>
      <c r="I47" s="14">
        <f t="shared" si="2"/>
        <v>0</v>
      </c>
      <c r="J47" s="25">
        <f>SODI!$A$2*(E47+F47)+SODI!$A$3*H47+SODI!$A$4*G47</f>
        <v>0</v>
      </c>
      <c r="K47" s="6"/>
      <c r="L47" s="13">
        <f t="shared" si="3"/>
        <v>0</v>
      </c>
      <c r="M47" s="12">
        <f>L47-L28</f>
        <v>-0.006689814814814814</v>
      </c>
      <c r="N47" s="47"/>
    </row>
    <row r="48" spans="2:14" ht="12.75" customHeight="1" hidden="1">
      <c r="B48" s="5">
        <v>21</v>
      </c>
      <c r="C48" s="9"/>
      <c r="D48" s="38"/>
      <c r="E48" s="15"/>
      <c r="F48" s="15"/>
      <c r="G48" s="37"/>
      <c r="H48" s="15"/>
      <c r="I48" s="14">
        <f t="shared" si="2"/>
        <v>0</v>
      </c>
      <c r="J48" s="25">
        <f>SODI!$A$2*(E48+F48)+SODI!$A$3*H48+SODI!$A$4*G48</f>
        <v>0</v>
      </c>
      <c r="K48" s="6"/>
      <c r="L48" s="13">
        <f t="shared" si="3"/>
        <v>0</v>
      </c>
      <c r="M48" s="12">
        <f>L48-L28</f>
        <v>-0.006689814814814814</v>
      </c>
      <c r="N48" s="16"/>
    </row>
    <row r="49" spans="2:14" s="3" customFormat="1" ht="13.5" thickBot="1">
      <c r="B49" s="63" t="s">
        <v>14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2:15" s="3" customFormat="1" ht="12.75" customHeight="1">
      <c r="B50" s="70" t="s">
        <v>8</v>
      </c>
      <c r="C50" s="70" t="s">
        <v>3</v>
      </c>
      <c r="D50" s="70" t="s">
        <v>2</v>
      </c>
      <c r="E50" s="72" t="s">
        <v>11</v>
      </c>
      <c r="F50" s="73"/>
      <c r="G50" s="73"/>
      <c r="H50" s="73"/>
      <c r="I50" s="74"/>
      <c r="J50" s="70" t="s">
        <v>0</v>
      </c>
      <c r="K50" s="70" t="s">
        <v>4</v>
      </c>
      <c r="L50" s="75" t="s">
        <v>7</v>
      </c>
      <c r="M50" s="79" t="s">
        <v>5</v>
      </c>
      <c r="N50" s="55" t="s">
        <v>6</v>
      </c>
      <c r="O50" s="48"/>
    </row>
    <row r="51" spans="2:14" s="3" customFormat="1" ht="12.75" customHeight="1">
      <c r="B51" s="71"/>
      <c r="C51" s="71"/>
      <c r="D51" s="71"/>
      <c r="E51" s="17">
        <v>1</v>
      </c>
      <c r="F51" s="17">
        <v>2</v>
      </c>
      <c r="G51" s="17">
        <v>3</v>
      </c>
      <c r="H51" s="17">
        <v>4</v>
      </c>
      <c r="I51" s="4" t="s">
        <v>1</v>
      </c>
      <c r="J51" s="71"/>
      <c r="K51" s="71"/>
      <c r="L51" s="76"/>
      <c r="M51" s="80"/>
      <c r="N51" s="81"/>
    </row>
    <row r="52" spans="2:14" s="3" customFormat="1" ht="12.75" customHeight="1">
      <c r="B52" s="5">
        <v>1</v>
      </c>
      <c r="C52" s="50" t="s">
        <v>36</v>
      </c>
      <c r="D52" s="38">
        <v>22</v>
      </c>
      <c r="E52" s="15">
        <v>0</v>
      </c>
      <c r="F52" s="15">
        <v>3</v>
      </c>
      <c r="G52" s="37"/>
      <c r="H52" s="15">
        <v>0</v>
      </c>
      <c r="I52" s="14">
        <f aca="true" t="shared" si="4" ref="I52:I61">E52+F52+H52+G52</f>
        <v>3</v>
      </c>
      <c r="J52" s="25">
        <f>SODI!$A$2*(E52+F52)+SODI!$A$3*H52+SODI!$A$4*G52</f>
        <v>0.0003472222222222222</v>
      </c>
      <c r="K52" s="6">
        <v>0.006168981481481481</v>
      </c>
      <c r="L52" s="27">
        <f aca="true" t="shared" si="5" ref="L52:L61">J52+K52</f>
        <v>0.006516203703703703</v>
      </c>
      <c r="M52" s="12">
        <v>0</v>
      </c>
      <c r="N52" s="21">
        <v>1</v>
      </c>
    </row>
    <row r="53" spans="2:14" s="3" customFormat="1" ht="13.5" customHeight="1">
      <c r="B53" s="5">
        <v>2</v>
      </c>
      <c r="C53" s="50" t="s">
        <v>27</v>
      </c>
      <c r="D53" s="38">
        <v>24</v>
      </c>
      <c r="E53" s="15">
        <v>0</v>
      </c>
      <c r="F53" s="15">
        <v>3</v>
      </c>
      <c r="G53" s="37"/>
      <c r="H53" s="15">
        <v>0</v>
      </c>
      <c r="I53" s="14">
        <f t="shared" si="4"/>
        <v>3</v>
      </c>
      <c r="J53" s="25">
        <f>SODI!$A$2*(E53+F53)+SODI!$A$3*H53+SODI!$A$4*G53</f>
        <v>0.0003472222222222222</v>
      </c>
      <c r="K53" s="6">
        <v>0.006284722222222223</v>
      </c>
      <c r="L53" s="27">
        <f t="shared" si="5"/>
        <v>0.006631944444444445</v>
      </c>
      <c r="M53" s="12">
        <f>L53-L52</f>
        <v>0.00011574074074074178</v>
      </c>
      <c r="N53" s="21">
        <v>2</v>
      </c>
    </row>
    <row r="54" spans="2:14" s="3" customFormat="1" ht="13.5" customHeight="1">
      <c r="B54" s="31">
        <v>3</v>
      </c>
      <c r="C54" s="58" t="s">
        <v>25</v>
      </c>
      <c r="D54" s="30">
        <v>28</v>
      </c>
      <c r="E54" s="33">
        <v>0</v>
      </c>
      <c r="F54" s="33">
        <v>1</v>
      </c>
      <c r="G54" s="37"/>
      <c r="H54" s="33">
        <v>0</v>
      </c>
      <c r="I54" s="14">
        <f t="shared" si="4"/>
        <v>1</v>
      </c>
      <c r="J54" s="25">
        <f>SODI!$A$2*(E54+F54)+SODI!$A$3*H54+SODI!$A$4*G54</f>
        <v>0.00011574074074074073</v>
      </c>
      <c r="K54" s="34">
        <v>0.006817129629629629</v>
      </c>
      <c r="L54" s="35">
        <f t="shared" si="5"/>
        <v>0.00693287037037037</v>
      </c>
      <c r="M54" s="36">
        <f>L54-L52</f>
        <v>0.00041666666666666675</v>
      </c>
      <c r="N54" s="16">
        <v>3</v>
      </c>
    </row>
    <row r="55" spans="2:15" s="3" customFormat="1" ht="12.75" customHeight="1">
      <c r="B55" s="5">
        <v>4</v>
      </c>
      <c r="C55" s="29" t="s">
        <v>37</v>
      </c>
      <c r="D55" s="30">
        <v>30</v>
      </c>
      <c r="E55" s="15">
        <v>0</v>
      </c>
      <c r="F55" s="15">
        <v>3</v>
      </c>
      <c r="G55" s="37"/>
      <c r="H55" s="15">
        <v>0</v>
      </c>
      <c r="I55" s="14">
        <f t="shared" si="4"/>
        <v>3</v>
      </c>
      <c r="J55" s="51">
        <f>SODI!$A$2*(E55+F55)+SODI!$A$3*H55+SODI!$A$4*G55</f>
        <v>0.0003472222222222222</v>
      </c>
      <c r="K55" s="6">
        <v>0.0066782407407407415</v>
      </c>
      <c r="L55" s="13">
        <f t="shared" si="5"/>
        <v>0.007025462962962963</v>
      </c>
      <c r="M55" s="12">
        <f>L55-L52</f>
        <v>0.0005092592592592605</v>
      </c>
      <c r="N55" s="21">
        <v>4</v>
      </c>
      <c r="O55" s="53"/>
    </row>
    <row r="56" spans="2:15" ht="12.75" customHeight="1">
      <c r="B56" s="22">
        <v>5</v>
      </c>
      <c r="C56" s="50" t="s">
        <v>34</v>
      </c>
      <c r="D56" s="38">
        <v>25</v>
      </c>
      <c r="E56" s="24">
        <v>0</v>
      </c>
      <c r="F56" s="24">
        <v>2</v>
      </c>
      <c r="G56" s="42"/>
      <c r="H56" s="24">
        <v>1</v>
      </c>
      <c r="I56" s="43">
        <f t="shared" si="4"/>
        <v>3</v>
      </c>
      <c r="J56" s="25">
        <f>SODI!$A$2*(E56+F56)+SODI!$A$3*H56+SODI!$A$4*G56</f>
        <v>0.0003472222222222222</v>
      </c>
      <c r="K56" s="26">
        <v>0.007083333333333333</v>
      </c>
      <c r="L56" s="27">
        <f t="shared" si="5"/>
        <v>0.007430555555555555</v>
      </c>
      <c r="M56" s="28">
        <f>L56-L52</f>
        <v>0.000914351851851852</v>
      </c>
      <c r="N56" s="21">
        <v>5</v>
      </c>
      <c r="O56" s="52"/>
    </row>
    <row r="57" spans="2:14" ht="12.75" customHeight="1">
      <c r="B57" s="5">
        <v>6</v>
      </c>
      <c r="C57" s="29" t="s">
        <v>29</v>
      </c>
      <c r="D57" s="30">
        <v>27</v>
      </c>
      <c r="E57" s="15">
        <v>0</v>
      </c>
      <c r="F57" s="15">
        <v>3</v>
      </c>
      <c r="G57" s="37"/>
      <c r="H57" s="15">
        <v>0</v>
      </c>
      <c r="I57" s="14">
        <f t="shared" si="4"/>
        <v>3</v>
      </c>
      <c r="J57" s="51">
        <f>SODI!$A$2*(E57+F57)+SODI!$A$3*H57+SODI!$A$4*G57</f>
        <v>0.0003472222222222222</v>
      </c>
      <c r="K57" s="6">
        <v>0.007361111111111111</v>
      </c>
      <c r="L57" s="13">
        <f t="shared" si="5"/>
        <v>0.007708333333333333</v>
      </c>
      <c r="M57" s="12">
        <f>L57-L52</f>
        <v>0.0011921296296296298</v>
      </c>
      <c r="N57" s="16">
        <v>6</v>
      </c>
    </row>
    <row r="58" spans="2:14" ht="13.5" customHeight="1">
      <c r="B58" s="22">
        <v>7</v>
      </c>
      <c r="C58" s="50" t="s">
        <v>17</v>
      </c>
      <c r="D58" s="38">
        <v>29</v>
      </c>
      <c r="E58" s="24">
        <v>0</v>
      </c>
      <c r="F58" s="24">
        <v>2</v>
      </c>
      <c r="G58" s="42"/>
      <c r="H58" s="24">
        <v>0</v>
      </c>
      <c r="I58" s="43">
        <f t="shared" si="4"/>
        <v>2</v>
      </c>
      <c r="J58" s="25">
        <f>SODI!$A$2*(E58+F58)+SODI!$A$3*H58+SODI!$A$4*G58</f>
        <v>0.00023148148148148146</v>
      </c>
      <c r="K58" s="26">
        <v>0.007916666666666667</v>
      </c>
      <c r="L58" s="27">
        <f t="shared" si="5"/>
        <v>0.00814814814814815</v>
      </c>
      <c r="M58" s="28">
        <f>L58-L52</f>
        <v>0.0016319444444444463</v>
      </c>
      <c r="N58" s="21">
        <v>7</v>
      </c>
    </row>
    <row r="59" spans="2:15" ht="13.5" customHeight="1">
      <c r="B59" s="22">
        <v>8</v>
      </c>
      <c r="C59" s="50" t="s">
        <v>16</v>
      </c>
      <c r="D59" s="38">
        <v>26</v>
      </c>
      <c r="E59" s="24">
        <v>0</v>
      </c>
      <c r="F59" s="24">
        <v>3</v>
      </c>
      <c r="G59" s="42"/>
      <c r="H59" s="24">
        <v>0</v>
      </c>
      <c r="I59" s="43">
        <f t="shared" si="4"/>
        <v>3</v>
      </c>
      <c r="J59" s="25">
        <f>SODI!$A$2*(E59+F59)+SODI!$A$3*H59+SODI!$A$4*G59</f>
        <v>0.0003472222222222222</v>
      </c>
      <c r="K59" s="26">
        <v>0.007916666666666667</v>
      </c>
      <c r="L59" s="27">
        <f t="shared" si="5"/>
        <v>0.00826388888888889</v>
      </c>
      <c r="M59" s="28">
        <f>L59-L52</f>
        <v>0.0017476851851851872</v>
      </c>
      <c r="N59" s="21">
        <v>8</v>
      </c>
      <c r="O59" s="48"/>
    </row>
    <row r="60" spans="2:14" ht="12.75" customHeight="1">
      <c r="B60" s="5">
        <v>9</v>
      </c>
      <c r="C60" s="29" t="s">
        <v>40</v>
      </c>
      <c r="D60" s="30">
        <v>31</v>
      </c>
      <c r="E60" s="15">
        <v>0</v>
      </c>
      <c r="F60" s="15">
        <v>3</v>
      </c>
      <c r="G60" s="37"/>
      <c r="H60" s="15">
        <v>0</v>
      </c>
      <c r="I60" s="14">
        <f t="shared" si="4"/>
        <v>3</v>
      </c>
      <c r="J60" s="25">
        <f>SODI!$A$2*(E60+F60)+SODI!$A$3*H60+SODI!$A$4*G60</f>
        <v>0.0003472222222222222</v>
      </c>
      <c r="K60" s="6">
        <v>0.008171296296296296</v>
      </c>
      <c r="L60" s="13">
        <f t="shared" si="5"/>
        <v>0.008518518518518519</v>
      </c>
      <c r="M60" s="12">
        <f>L60-L52</f>
        <v>0.002002314814814816</v>
      </c>
      <c r="N60" s="16">
        <v>9</v>
      </c>
    </row>
    <row r="61" spans="2:14" ht="12.75" customHeight="1">
      <c r="B61" s="5">
        <v>10</v>
      </c>
      <c r="C61" s="56" t="s">
        <v>35</v>
      </c>
      <c r="D61" s="38">
        <v>23</v>
      </c>
      <c r="E61" s="15"/>
      <c r="F61" s="15"/>
      <c r="G61" s="37"/>
      <c r="H61" s="15"/>
      <c r="I61" s="14">
        <f t="shared" si="4"/>
        <v>0</v>
      </c>
      <c r="J61" s="25">
        <f>SODI!$A$2*(E61+F61)+SODI!$A$3*H61+SODI!$A$4*G61</f>
        <v>0</v>
      </c>
      <c r="K61" s="6" t="s">
        <v>39</v>
      </c>
      <c r="L61" s="13" t="e">
        <f t="shared" si="5"/>
        <v>#VALUE!</v>
      </c>
      <c r="M61" s="12" t="e">
        <f>L61-L52</f>
        <v>#VALUE!</v>
      </c>
      <c r="N61" s="21"/>
    </row>
    <row r="62" spans="2:14" ht="12.75" customHeight="1" hidden="1">
      <c r="B62" s="5">
        <v>11</v>
      </c>
      <c r="C62" s="29"/>
      <c r="D62" s="30"/>
      <c r="E62" s="15"/>
      <c r="F62" s="15"/>
      <c r="G62" s="37"/>
      <c r="H62" s="15"/>
      <c r="I62" s="14">
        <f aca="true" t="shared" si="6" ref="I62:I71">E62+F62+H62+G62</f>
        <v>0</v>
      </c>
      <c r="J62" s="25">
        <f>SODI!$A$2*(E62+F62)+SODI!$A$3*H62+SODI!$A$4*G62</f>
        <v>0</v>
      </c>
      <c r="K62" s="6"/>
      <c r="L62" s="13">
        <f aca="true" t="shared" si="7" ref="L62:L71">J62+K62</f>
        <v>0</v>
      </c>
      <c r="M62" s="12">
        <f>L62-L52</f>
        <v>-0.006516203703703703</v>
      </c>
      <c r="N62" s="21"/>
    </row>
    <row r="63" spans="2:15" ht="12.75" customHeight="1" hidden="1">
      <c r="B63" s="5">
        <v>12</v>
      </c>
      <c r="C63" s="9"/>
      <c r="D63" s="30"/>
      <c r="E63" s="15"/>
      <c r="F63" s="15"/>
      <c r="G63" s="37"/>
      <c r="H63" s="15"/>
      <c r="I63" s="14">
        <f t="shared" si="6"/>
        <v>0</v>
      </c>
      <c r="J63" s="51">
        <f>SODI!$A$2*(E63+F63)+SODI!$A$3*H63+SODI!$A$4*G63</f>
        <v>0</v>
      </c>
      <c r="K63" s="6"/>
      <c r="L63" s="13">
        <f t="shared" si="7"/>
        <v>0</v>
      </c>
      <c r="M63" s="12">
        <f>L63-L52</f>
        <v>-0.006516203703703703</v>
      </c>
      <c r="N63" s="32"/>
      <c r="O63" s="54"/>
    </row>
    <row r="64" spans="2:15" ht="12.75" hidden="1">
      <c r="B64" s="22">
        <v>13</v>
      </c>
      <c r="C64" s="23"/>
      <c r="D64" s="38"/>
      <c r="E64" s="24"/>
      <c r="F64" s="24"/>
      <c r="G64" s="42"/>
      <c r="H64" s="24"/>
      <c r="I64" s="43">
        <f t="shared" si="6"/>
        <v>0</v>
      </c>
      <c r="J64" s="25">
        <f>SODI!$A$2*(E64+F64)+SODI!$A$3*H64+SODI!$A$4*G64</f>
        <v>0</v>
      </c>
      <c r="K64" s="26"/>
      <c r="L64" s="27">
        <f t="shared" si="7"/>
        <v>0</v>
      </c>
      <c r="M64" s="28">
        <f>L64-L49</f>
        <v>0</v>
      </c>
      <c r="N64" s="21"/>
      <c r="O64" s="52"/>
    </row>
    <row r="65" spans="2:14" ht="13.5" customHeight="1" hidden="1">
      <c r="B65" s="5">
        <v>14</v>
      </c>
      <c r="C65" s="9"/>
      <c r="D65" s="30"/>
      <c r="E65" s="15"/>
      <c r="F65" s="15"/>
      <c r="G65" s="37"/>
      <c r="H65" s="15"/>
      <c r="I65" s="14">
        <f t="shared" si="6"/>
        <v>0</v>
      </c>
      <c r="J65" s="25">
        <f>SODI!$A$2*(E65+F65)+SODI!$A$3*H65+SODI!$A$4*G65</f>
        <v>0</v>
      </c>
      <c r="K65" s="6"/>
      <c r="L65" s="13">
        <f t="shared" si="7"/>
        <v>0</v>
      </c>
      <c r="M65" s="12">
        <f>L65-L52</f>
        <v>-0.006516203703703703</v>
      </c>
      <c r="N65" s="21"/>
    </row>
    <row r="66" spans="2:14" ht="13.5" customHeight="1" hidden="1">
      <c r="B66" s="31">
        <v>15</v>
      </c>
      <c r="C66" s="23"/>
      <c r="D66" s="38"/>
      <c r="E66" s="24"/>
      <c r="F66" s="24"/>
      <c r="G66" s="37"/>
      <c r="H66" s="24"/>
      <c r="I66" s="14">
        <f t="shared" si="6"/>
        <v>0</v>
      </c>
      <c r="J66" s="25">
        <f>SODI!$A$2*(E66+F66)+SODI!$A$3*H66+SODI!$A$4*G66</f>
        <v>0</v>
      </c>
      <c r="K66" s="26"/>
      <c r="L66" s="27">
        <f t="shared" si="7"/>
        <v>0</v>
      </c>
      <c r="M66" s="28">
        <f>L66-L52</f>
        <v>-0.006516203703703703</v>
      </c>
      <c r="N66" s="32"/>
    </row>
    <row r="67" spans="2:15" ht="12.75" customHeight="1" hidden="1">
      <c r="B67" s="5">
        <v>16</v>
      </c>
      <c r="C67" s="9"/>
      <c r="D67" s="38"/>
      <c r="E67" s="15"/>
      <c r="F67" s="15"/>
      <c r="G67" s="37"/>
      <c r="H67" s="15"/>
      <c r="I67" s="14">
        <f t="shared" si="6"/>
        <v>0</v>
      </c>
      <c r="J67" s="25">
        <f>SODI!$A$2*(E67+F67)+SODI!$A$3*H67+SODI!$A$4*G67</f>
        <v>0</v>
      </c>
      <c r="K67" s="6"/>
      <c r="L67" s="13">
        <f t="shared" si="7"/>
        <v>0</v>
      </c>
      <c r="M67" s="12">
        <f>L67-L52</f>
        <v>-0.006516203703703703</v>
      </c>
      <c r="N67" s="21"/>
      <c r="O67" s="48"/>
    </row>
    <row r="68" spans="2:14" ht="12.75" customHeight="1" hidden="1">
      <c r="B68" s="5">
        <v>17</v>
      </c>
      <c r="C68" s="9"/>
      <c r="D68" s="39"/>
      <c r="E68" s="15"/>
      <c r="F68" s="15"/>
      <c r="G68" s="37"/>
      <c r="H68" s="15"/>
      <c r="I68" s="14">
        <f t="shared" si="6"/>
        <v>0</v>
      </c>
      <c r="J68" s="25">
        <f>SODI!$A$2*(E68+F68)+SODI!$A$3*H68+SODI!$A$4*G68</f>
        <v>0</v>
      </c>
      <c r="K68" s="6"/>
      <c r="L68" s="13">
        <f t="shared" si="7"/>
        <v>0</v>
      </c>
      <c r="M68" s="12">
        <f>L68-L52</f>
        <v>-0.006516203703703703</v>
      </c>
      <c r="N68" s="21"/>
    </row>
    <row r="69" spans="2:14" s="3" customFormat="1" ht="13.5" customHeight="1" hidden="1">
      <c r="B69" s="31">
        <v>18</v>
      </c>
      <c r="C69" s="9"/>
      <c r="D69" s="30"/>
      <c r="E69" s="15"/>
      <c r="F69" s="15"/>
      <c r="G69" s="37"/>
      <c r="H69" s="15"/>
      <c r="I69" s="14">
        <f t="shared" si="6"/>
        <v>0</v>
      </c>
      <c r="J69" s="25">
        <f>SODI!$A$2*(E69+F69)+SODI!$A$3*H69+SODI!$A$4*G69</f>
        <v>0</v>
      </c>
      <c r="K69" s="6"/>
      <c r="L69" s="13">
        <f t="shared" si="7"/>
        <v>0</v>
      </c>
      <c r="M69" s="12">
        <f>L69-L52</f>
        <v>-0.006516203703703703</v>
      </c>
      <c r="N69" s="32"/>
    </row>
    <row r="70" spans="2:14" s="3" customFormat="1" ht="12.75" customHeight="1" hidden="1">
      <c r="B70" s="5">
        <v>19</v>
      </c>
      <c r="C70" s="29"/>
      <c r="D70" s="38"/>
      <c r="E70" s="15"/>
      <c r="F70" s="15"/>
      <c r="G70" s="37"/>
      <c r="H70" s="15"/>
      <c r="I70" s="14">
        <f t="shared" si="6"/>
        <v>0</v>
      </c>
      <c r="J70" s="25">
        <f>SODI!$A$2*(E70+F70)+SODI!$A$3*H70+SODI!$A$4*G70</f>
        <v>0</v>
      </c>
      <c r="K70" s="6"/>
      <c r="L70" s="13">
        <f t="shared" si="7"/>
        <v>0</v>
      </c>
      <c r="M70" s="12">
        <f>L70-L52</f>
        <v>-0.006516203703703703</v>
      </c>
      <c r="N70" s="21"/>
    </row>
    <row r="71" spans="2:14" s="3" customFormat="1" ht="12.75" customHeight="1" hidden="1">
      <c r="B71" s="5">
        <v>20</v>
      </c>
      <c r="C71" s="9"/>
      <c r="D71" s="30"/>
      <c r="E71" s="15"/>
      <c r="F71" s="15"/>
      <c r="G71" s="37"/>
      <c r="H71" s="15"/>
      <c r="I71" s="14">
        <f t="shared" si="6"/>
        <v>0</v>
      </c>
      <c r="J71" s="25">
        <f>SODI!$A$2*(E71+F71)+SODI!$A$3*H71+SODI!$A$4*G71</f>
        <v>0</v>
      </c>
      <c r="K71" s="6"/>
      <c r="L71" s="13">
        <f t="shared" si="7"/>
        <v>0</v>
      </c>
      <c r="M71" s="12">
        <f>L71-L52</f>
        <v>-0.006516203703703703</v>
      </c>
      <c r="N71" s="21"/>
    </row>
    <row r="74" ht="12.75">
      <c r="C74" s="10" t="s">
        <v>21</v>
      </c>
    </row>
    <row r="75" ht="12.75">
      <c r="C75" s="10" t="s">
        <v>22</v>
      </c>
    </row>
    <row r="76" ht="12.75">
      <c r="C76" s="10" t="s">
        <v>23</v>
      </c>
    </row>
    <row r="77" ht="12.75">
      <c r="C77" s="10" t="s">
        <v>41</v>
      </c>
    </row>
    <row r="78" ht="12.75">
      <c r="C78" s="10" t="s">
        <v>42</v>
      </c>
    </row>
    <row r="79" ht="12.75">
      <c r="C79" s="10" t="s">
        <v>43</v>
      </c>
    </row>
    <row r="80" ht="12.75">
      <c r="C80" s="10" t="s">
        <v>44</v>
      </c>
    </row>
    <row r="82" spans="4:13" ht="12.75">
      <c r="D82" s="78" t="s">
        <v>12</v>
      </c>
      <c r="E82" s="78"/>
      <c r="F82" s="78"/>
      <c r="G82" s="78"/>
      <c r="H82" s="78"/>
      <c r="I82" s="78"/>
      <c r="J82" s="78"/>
      <c r="K82" s="78"/>
      <c r="L82" s="78"/>
      <c r="M82" s="78"/>
    </row>
  </sheetData>
  <sheetProtection/>
  <mergeCells count="44">
    <mergeCell ref="E26:I26"/>
    <mergeCell ref="J26:J27"/>
    <mergeCell ref="K26:K27"/>
    <mergeCell ref="E50:I50"/>
    <mergeCell ref="J50:J51"/>
    <mergeCell ref="K50:K51"/>
    <mergeCell ref="N50:N51"/>
    <mergeCell ref="L50:L51"/>
    <mergeCell ref="M50:M51"/>
    <mergeCell ref="J6:J7"/>
    <mergeCell ref="K6:K7"/>
    <mergeCell ref="M6:M7"/>
    <mergeCell ref="N26:N27"/>
    <mergeCell ref="N15:N16"/>
    <mergeCell ref="L6:L7"/>
    <mergeCell ref="N6:N7"/>
    <mergeCell ref="B6:B7"/>
    <mergeCell ref="C6:C7"/>
    <mergeCell ref="D6:D7"/>
    <mergeCell ref="E6:I6"/>
    <mergeCell ref="B14:N14"/>
    <mergeCell ref="D82:M82"/>
    <mergeCell ref="L26:L27"/>
    <mergeCell ref="M26:M27"/>
    <mergeCell ref="D26:D27"/>
    <mergeCell ref="B26:B27"/>
    <mergeCell ref="C26:C27"/>
    <mergeCell ref="B50:B51"/>
    <mergeCell ref="C50:C51"/>
    <mergeCell ref="D50:D51"/>
    <mergeCell ref="E15:I15"/>
    <mergeCell ref="J15:J16"/>
    <mergeCell ref="K15:K16"/>
    <mergeCell ref="L15:L16"/>
    <mergeCell ref="B25:N25"/>
    <mergeCell ref="B49:N49"/>
    <mergeCell ref="B1:N1"/>
    <mergeCell ref="B2:N2"/>
    <mergeCell ref="B3:N3"/>
    <mergeCell ref="B5:N5"/>
    <mergeCell ref="M15:M16"/>
    <mergeCell ref="B15:B16"/>
    <mergeCell ref="C15:C16"/>
    <mergeCell ref="D15:D16"/>
  </mergeCells>
  <printOptions horizontalCentered="1"/>
  <pageMargins left="0.18" right="0.28" top="0.393700787401575" bottom="0.39370078740157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3.28125" style="0" customWidth="1"/>
  </cols>
  <sheetData>
    <row r="1" ht="12.75">
      <c r="A1" t="s">
        <v>0</v>
      </c>
    </row>
    <row r="2" ht="12.75">
      <c r="A2" s="11">
        <v>0.00011574074074074073</v>
      </c>
    </row>
    <row r="3" spans="1:4" ht="12.75">
      <c r="A3" s="11">
        <v>0.00011574074074074073</v>
      </c>
      <c r="B3" s="1"/>
      <c r="D3" s="1"/>
    </row>
    <row r="4" ht="12.75">
      <c r="A4" s="11">
        <v>0.00011574074074074073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solojuytrefgghjjjj</dc:creator>
  <cp:keywords/>
  <dc:description/>
  <cp:lastModifiedBy>Maris</cp:lastModifiedBy>
  <cp:lastPrinted>2012-03-05T10:54:09Z</cp:lastPrinted>
  <dcterms:created xsi:type="dcterms:W3CDTF">2002-01-14T17:32:26Z</dcterms:created>
  <dcterms:modified xsi:type="dcterms:W3CDTF">2012-03-06T09:31:22Z</dcterms:modified>
  <cp:category/>
  <cp:version/>
  <cp:contentType/>
  <cp:contentStatus/>
</cp:coreProperties>
</file>