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65" activeTab="1"/>
  </bookViews>
  <sheets>
    <sheet name="skolas" sheetId="1" r:id="rId1"/>
    <sheet name="PII" sheetId="2" r:id="rId2"/>
  </sheets>
  <definedNames/>
  <calcPr fullCalcOnLoad="1"/>
</workbook>
</file>

<file path=xl/sharedStrings.xml><?xml version="1.0" encoding="utf-8"?>
<sst xmlns="http://schemas.openxmlformats.org/spreadsheetml/2006/main" count="99" uniqueCount="73">
  <si>
    <t>Darba samaksa</t>
  </si>
  <si>
    <t>Komandējumi un dienesta braucieni</t>
  </si>
  <si>
    <t xml:space="preserve">PII "Saulīte" </t>
  </si>
  <si>
    <t>Rādītāji</t>
  </si>
  <si>
    <t>Ekonomiskās klasifikācijas kodi</t>
  </si>
  <si>
    <t>PII "Kastanītis"</t>
  </si>
  <si>
    <t xml:space="preserve">PII "Priedīte" </t>
  </si>
  <si>
    <t>Pedagoģisko likmju skaits</t>
  </si>
  <si>
    <t>Saimniecisko darbinieku amata vienību skaits</t>
  </si>
  <si>
    <t>Valsts obligātas sociālās apdrošināšanas iemaksas, sociāla rakstura pabalsti un kompensācijas</t>
  </si>
  <si>
    <t>Pakalpojumi</t>
  </si>
  <si>
    <t xml:space="preserve">Krājumi, materiāli, energoresursi, prece, biroja prece un inventārs, ko neuzskaita 5000 kodā </t>
  </si>
  <si>
    <t>Izdevumi uz vienu audzēkni starppašvaldību norēķiniem (mēnesī)</t>
  </si>
  <si>
    <t>Madonas pilsētas 1.vidusskola</t>
  </si>
  <si>
    <t>Madonas pilsētas 2.vidusskola</t>
  </si>
  <si>
    <t>Madonas Valsts ģimnāzija</t>
  </si>
  <si>
    <t>Madonas vakara un neklātienes vidusskola</t>
  </si>
  <si>
    <t>Kopā Madonas pilsētas iestādes</t>
  </si>
  <si>
    <t>Bērzaunes PII "Vārpiņa"</t>
  </si>
  <si>
    <t>Dzelzavas PII "Rūķis"</t>
  </si>
  <si>
    <t>Aronas PII  "Sprīdītis"</t>
  </si>
  <si>
    <t>Barkavas PII "Ābelīte"</t>
  </si>
  <si>
    <t>Liezēres pamatsk.</t>
  </si>
  <si>
    <t>Lazdonas pamatsk.</t>
  </si>
  <si>
    <t>Ļaudonas PII</t>
  </si>
  <si>
    <t>Praulienas PII "Pasaciņa"</t>
  </si>
  <si>
    <t>Ošupes pag.Degumnieku pamatsk.</t>
  </si>
  <si>
    <t>Mētrienas pamatsk.</t>
  </si>
  <si>
    <t>Mārcienas pamatsk.</t>
  </si>
  <si>
    <t>Sarkaņu pamatsk.</t>
  </si>
  <si>
    <t>Vestienas pamatsk.</t>
  </si>
  <si>
    <t>Pavisam</t>
  </si>
  <si>
    <t>Kalsnavas PII "Lācītis Pūks"</t>
  </si>
  <si>
    <t>Barkavas pamatsk.</t>
  </si>
  <si>
    <t>Bērzaunes pamatsk.</t>
  </si>
  <si>
    <t>Dzelzavas pamatsk.</t>
  </si>
  <si>
    <t>Kalsnavas pamatsk.</t>
  </si>
  <si>
    <t>Praulienas pamatsk.</t>
  </si>
  <si>
    <t>Aronas pag. Kusas pamatsk.</t>
  </si>
  <si>
    <t>Uzturēšanas izdevumi</t>
  </si>
  <si>
    <t>Madonas pilsētas iestādes kopā</t>
  </si>
  <si>
    <t>Kopā</t>
  </si>
  <si>
    <t xml:space="preserve">Kopā </t>
  </si>
  <si>
    <t>Andreja Eglīša Ļaudonas vidusskola</t>
  </si>
  <si>
    <t xml:space="preserve">Valsts obligātas sociālās apdrošināšanas iemaksas, sociāla rakstura pabalsti un kompensācijas </t>
  </si>
  <si>
    <t>Kapitālie izdevumi</t>
  </si>
  <si>
    <t>Nav iekļauts izdevumos norēķiniem</t>
  </si>
  <si>
    <t>Komplektu skaits</t>
  </si>
  <si>
    <t>Bērni vecāki par 5 gadiem skaits uz 01.01.2013.</t>
  </si>
  <si>
    <t>Bērni līdz 5 gadu vecumam skaits uz 01.01.2013.</t>
  </si>
  <si>
    <t>Kopējais bērnu skaits uz 01.01.2013.</t>
  </si>
  <si>
    <t>Izdevumi uz vienu bērnu starppašvaldību norēķiniem (mēnesī)</t>
  </si>
  <si>
    <t xml:space="preserve"> Uzturēšanas izdevumi    (bērni līdz 5gadu vecumam)</t>
  </si>
  <si>
    <t>Uzturēšanas izdevumi  (bērni vecāki par 5 gadiem )</t>
  </si>
  <si>
    <t>Izdevumi uz vienu bērnu, no 5 gadu vecuma,  starppašvaldību norēķiniem (mēnesī)</t>
  </si>
  <si>
    <t>09.200. Pamata un vispārējās izglītības iestāžu izdevumi uz 01.03.2013. (LVL)</t>
  </si>
  <si>
    <t xml:space="preserve">Skolēnu skaits uz 01.01.2013. </t>
  </si>
  <si>
    <t>Grupu skaits  01.01.2013.</t>
  </si>
  <si>
    <t>Neiekļautie izdevumi kopā</t>
  </si>
  <si>
    <t>Mērķdotācija pamatizglītības, vispārējās izglītības pedagogu darba samaksai un interešu izglītībai , VSAOI  ( 8.mēnešiem)</t>
  </si>
  <si>
    <t>Mērķdotācija  bērnu no 5 gadu vecuma izglītošanā nodarbināto pedagogu darba samaksai un VSAOI  (8 mēnešiem)</t>
  </si>
  <si>
    <t>Ēdināšanas izdevumi (produkti)</t>
  </si>
  <si>
    <t>Kopā neiekļautie izdevumi</t>
  </si>
  <si>
    <t>Pavisam pirmskolas izdevumi</t>
  </si>
  <si>
    <t>1.un 2.klašu ēdināšanas izdevumi ( janvāris, februāris)</t>
  </si>
  <si>
    <t>Ēdināšanas izdevumi (3.-12.klase)</t>
  </si>
  <si>
    <t>Skolas kopējais budžets</t>
  </si>
  <si>
    <t>Domes priekšsēdētājs</t>
  </si>
  <si>
    <t>A.Ceļapīters</t>
  </si>
  <si>
    <t>Pielikums Lēmumam N. 162</t>
  </si>
  <si>
    <t>Madonas novada pašvaldības domes 19.03.2013. ārkārtas domes sēdes protokols Nr.5, 12 p.</t>
  </si>
  <si>
    <t xml:space="preserve">         Madonas novada  pirmsskolas  izglītības iestāžu izdevumi uz 01.03.2013. (LVL)      </t>
  </si>
  <si>
    <t>+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</si>
</sst>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000000"/>
    <numFmt numFmtId="188" formatCode="0.00000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7"/>
  <sheetViews>
    <sheetView zoomScalePageLayoutView="0" workbookViewId="0" topLeftCell="A1">
      <selection activeCell="F30" sqref="F30"/>
    </sheetView>
  </sheetViews>
  <sheetFormatPr defaultColWidth="9.140625" defaultRowHeight="12.75"/>
  <cols>
    <col min="2" max="2" width="25.7109375" style="0" customWidth="1"/>
    <col min="3" max="3" width="10.57421875" style="0" customWidth="1"/>
    <col min="4" max="4" width="10.7109375" style="0" customWidth="1"/>
    <col min="5" max="5" width="11.57421875" style="0" customWidth="1"/>
    <col min="6" max="6" width="10.7109375" style="0" customWidth="1"/>
    <col min="7" max="7" width="9.421875" style="0" customWidth="1"/>
    <col min="8" max="21" width="9.28125" style="0" customWidth="1"/>
    <col min="22" max="22" width="9.421875" style="0" customWidth="1"/>
    <col min="23" max="23" width="9.00390625" style="0" customWidth="1"/>
  </cols>
  <sheetData>
    <row r="2" spans="1:22" ht="12.75">
      <c r="A2" s="1"/>
      <c r="B2" s="64" t="s">
        <v>55</v>
      </c>
      <c r="C2" s="64"/>
      <c r="D2" s="64"/>
      <c r="E2" s="64"/>
      <c r="F2" s="64"/>
      <c r="G2" s="1"/>
      <c r="H2" s="1"/>
      <c r="I2" s="1"/>
      <c r="J2" s="1"/>
      <c r="K2" s="1"/>
      <c r="L2" s="1"/>
      <c r="M2" s="1"/>
      <c r="N2" s="1"/>
      <c r="O2" s="17"/>
      <c r="P2" s="1"/>
      <c r="Q2" s="1"/>
      <c r="R2" s="1"/>
      <c r="S2" s="1"/>
      <c r="T2" s="1"/>
      <c r="U2" s="1"/>
      <c r="V2" s="1"/>
    </row>
    <row r="3" spans="1:22" ht="12.7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38" customFormat="1" ht="53.25" customHeight="1">
      <c r="A4" s="33" t="s">
        <v>4</v>
      </c>
      <c r="B4" s="34" t="s">
        <v>3</v>
      </c>
      <c r="C4" s="35" t="s">
        <v>13</v>
      </c>
      <c r="D4" s="35" t="s">
        <v>14</v>
      </c>
      <c r="E4" s="35" t="s">
        <v>15</v>
      </c>
      <c r="F4" s="34" t="s">
        <v>16</v>
      </c>
      <c r="G4" s="34" t="s">
        <v>17</v>
      </c>
      <c r="H4" s="36" t="s">
        <v>38</v>
      </c>
      <c r="I4" s="36" t="s">
        <v>33</v>
      </c>
      <c r="J4" s="36" t="s">
        <v>34</v>
      </c>
      <c r="K4" s="36" t="s">
        <v>35</v>
      </c>
      <c r="L4" s="36" t="s">
        <v>36</v>
      </c>
      <c r="M4" s="36" t="s">
        <v>23</v>
      </c>
      <c r="N4" s="36" t="s">
        <v>22</v>
      </c>
      <c r="O4" s="36" t="s">
        <v>43</v>
      </c>
      <c r="P4" s="36" t="s">
        <v>37</v>
      </c>
      <c r="Q4" s="36" t="s">
        <v>26</v>
      </c>
      <c r="R4" s="36" t="s">
        <v>27</v>
      </c>
      <c r="S4" s="36" t="s">
        <v>28</v>
      </c>
      <c r="T4" s="36" t="s">
        <v>29</v>
      </c>
      <c r="U4" s="37" t="s">
        <v>30</v>
      </c>
      <c r="V4" s="35" t="s">
        <v>31</v>
      </c>
    </row>
    <row r="5" spans="1:22" ht="22.5" customHeight="1">
      <c r="A5" s="27"/>
      <c r="B5" s="36" t="s">
        <v>56</v>
      </c>
      <c r="C5" s="29">
        <v>707</v>
      </c>
      <c r="D5" s="29">
        <v>317</v>
      </c>
      <c r="E5" s="29">
        <v>284</v>
      </c>
      <c r="F5" s="29">
        <v>128</v>
      </c>
      <c r="G5" s="30">
        <f>F5+E5+D5+C5</f>
        <v>1436</v>
      </c>
      <c r="H5" s="29">
        <v>97</v>
      </c>
      <c r="I5" s="29">
        <v>98</v>
      </c>
      <c r="J5" s="29">
        <v>83</v>
      </c>
      <c r="K5" s="29">
        <v>101</v>
      </c>
      <c r="L5" s="29">
        <v>146</v>
      </c>
      <c r="M5" s="29">
        <v>43</v>
      </c>
      <c r="N5" s="29">
        <v>79</v>
      </c>
      <c r="O5" s="29">
        <v>157</v>
      </c>
      <c r="P5" s="29">
        <v>97</v>
      </c>
      <c r="Q5" s="29">
        <v>53</v>
      </c>
      <c r="R5" s="29">
        <v>43</v>
      </c>
      <c r="S5" s="29">
        <v>54</v>
      </c>
      <c r="T5" s="29">
        <v>43</v>
      </c>
      <c r="U5" s="29">
        <v>62</v>
      </c>
      <c r="V5" s="30">
        <f aca="true" t="shared" si="0" ref="V5:V22">SUM(G5:U5)</f>
        <v>2592</v>
      </c>
    </row>
    <row r="6" spans="1:22" ht="12.75">
      <c r="A6" s="27"/>
      <c r="B6" s="28" t="s">
        <v>47</v>
      </c>
      <c r="C6" s="29">
        <v>33</v>
      </c>
      <c r="D6" s="29">
        <v>16</v>
      </c>
      <c r="E6" s="29">
        <v>13</v>
      </c>
      <c r="F6" s="29">
        <v>6</v>
      </c>
      <c r="G6" s="30">
        <f>F6+E6+D6+C6</f>
        <v>68</v>
      </c>
      <c r="H6" s="29">
        <v>8</v>
      </c>
      <c r="I6" s="29">
        <v>9</v>
      </c>
      <c r="J6" s="29">
        <v>7</v>
      </c>
      <c r="K6" s="29">
        <v>9</v>
      </c>
      <c r="L6" s="29">
        <v>10</v>
      </c>
      <c r="M6" s="29">
        <v>6</v>
      </c>
      <c r="N6" s="29">
        <v>7</v>
      </c>
      <c r="O6" s="29">
        <v>12</v>
      </c>
      <c r="P6" s="29">
        <v>9</v>
      </c>
      <c r="Q6" s="29">
        <v>6</v>
      </c>
      <c r="R6" s="29">
        <v>5</v>
      </c>
      <c r="S6" s="29">
        <v>6</v>
      </c>
      <c r="T6" s="29">
        <v>6</v>
      </c>
      <c r="U6" s="29">
        <v>7</v>
      </c>
      <c r="V6" s="30">
        <f t="shared" si="0"/>
        <v>175</v>
      </c>
    </row>
    <row r="7" spans="1:22" ht="18.75" customHeight="1">
      <c r="A7" s="27"/>
      <c r="B7" s="28" t="s">
        <v>7</v>
      </c>
      <c r="C7" s="29">
        <v>99.126</v>
      </c>
      <c r="D7" s="29">
        <v>45.06</v>
      </c>
      <c r="E7" s="29">
        <v>44.447</v>
      </c>
      <c r="F7" s="29">
        <v>8.952</v>
      </c>
      <c r="G7" s="30">
        <f>F7+E7+D7+C7</f>
        <v>197.585</v>
      </c>
      <c r="H7" s="29">
        <v>20.83</v>
      </c>
      <c r="I7" s="29">
        <v>18.01</v>
      </c>
      <c r="J7" s="29">
        <v>18.826</v>
      </c>
      <c r="K7" s="29">
        <v>19.926</v>
      </c>
      <c r="L7" s="29">
        <v>26.599</v>
      </c>
      <c r="M7" s="29">
        <v>12.876</v>
      </c>
      <c r="N7" s="29">
        <v>14.268</v>
      </c>
      <c r="O7" s="29">
        <v>28.614</v>
      </c>
      <c r="P7" s="29">
        <v>18.4</v>
      </c>
      <c r="Q7" s="29">
        <v>12.71</v>
      </c>
      <c r="R7" s="29">
        <v>13.954</v>
      </c>
      <c r="S7" s="29">
        <v>11.909</v>
      </c>
      <c r="T7" s="29">
        <v>11.899</v>
      </c>
      <c r="U7" s="29">
        <v>15.641</v>
      </c>
      <c r="V7" s="30">
        <f t="shared" si="0"/>
        <v>442.0469999999999</v>
      </c>
    </row>
    <row r="8" spans="1:22" ht="29.25" customHeight="1">
      <c r="A8" s="27"/>
      <c r="B8" s="28" t="s">
        <v>8</v>
      </c>
      <c r="C8" s="29">
        <v>38.25</v>
      </c>
      <c r="D8" s="29">
        <v>24.5</v>
      </c>
      <c r="E8" s="29">
        <v>17.8</v>
      </c>
      <c r="F8" s="29">
        <v>2.65</v>
      </c>
      <c r="G8" s="30">
        <f>F8+E8+D8+C8</f>
        <v>83.2</v>
      </c>
      <c r="H8" s="29">
        <v>13.1</v>
      </c>
      <c r="I8" s="29">
        <v>12.75</v>
      </c>
      <c r="J8" s="29">
        <v>8.4</v>
      </c>
      <c r="K8" s="29">
        <v>11.5</v>
      </c>
      <c r="L8" s="29">
        <v>12.95</v>
      </c>
      <c r="M8" s="29">
        <v>7</v>
      </c>
      <c r="N8" s="29">
        <v>9.9</v>
      </c>
      <c r="O8" s="29">
        <v>19.1</v>
      </c>
      <c r="P8" s="29">
        <v>12.65</v>
      </c>
      <c r="Q8" s="29">
        <v>11.5</v>
      </c>
      <c r="R8" s="29">
        <v>10.75</v>
      </c>
      <c r="S8" s="29">
        <v>6.7</v>
      </c>
      <c r="T8" s="29">
        <v>7.3</v>
      </c>
      <c r="U8" s="29">
        <v>11.15</v>
      </c>
      <c r="V8" s="30">
        <f t="shared" si="0"/>
        <v>237.95</v>
      </c>
    </row>
    <row r="9" spans="1:22" ht="18" customHeight="1">
      <c r="A9" s="8"/>
      <c r="B9" s="14" t="s">
        <v>39</v>
      </c>
      <c r="C9" s="62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3"/>
    </row>
    <row r="10" spans="1:22" ht="18" customHeight="1">
      <c r="A10" s="26">
        <v>1100</v>
      </c>
      <c r="B10" s="7" t="s">
        <v>0</v>
      </c>
      <c r="C10" s="8">
        <v>103992</v>
      </c>
      <c r="D10" s="8">
        <v>70530</v>
      </c>
      <c r="E10" s="8">
        <v>48372</v>
      </c>
      <c r="F10" s="8">
        <v>7404</v>
      </c>
      <c r="G10" s="12">
        <f aca="true" t="shared" si="1" ref="G10:G15">F10+E10+D10+C10</f>
        <v>230298</v>
      </c>
      <c r="H10" s="8">
        <v>34980</v>
      </c>
      <c r="I10" s="8">
        <v>34632</v>
      </c>
      <c r="J10" s="8">
        <v>21768</v>
      </c>
      <c r="K10" s="8">
        <v>29112</v>
      </c>
      <c r="L10" s="8">
        <v>35736</v>
      </c>
      <c r="M10" s="8">
        <v>19542</v>
      </c>
      <c r="N10" s="8">
        <v>26700</v>
      </c>
      <c r="O10" s="8">
        <v>52332</v>
      </c>
      <c r="P10" s="8">
        <v>34380</v>
      </c>
      <c r="Q10" s="8">
        <v>31188</v>
      </c>
      <c r="R10" s="8">
        <v>30660</v>
      </c>
      <c r="S10" s="8">
        <v>18000</v>
      </c>
      <c r="T10" s="8">
        <v>21158</v>
      </c>
      <c r="U10" s="8">
        <v>27222</v>
      </c>
      <c r="V10" s="12">
        <f t="shared" si="0"/>
        <v>647708</v>
      </c>
    </row>
    <row r="11" spans="1:22" ht="55.5" customHeight="1">
      <c r="A11" s="26">
        <v>1200</v>
      </c>
      <c r="B11" s="7" t="s">
        <v>44</v>
      </c>
      <c r="C11" s="8">
        <v>27741</v>
      </c>
      <c r="D11" s="8">
        <v>18814</v>
      </c>
      <c r="E11" s="8">
        <v>12903</v>
      </c>
      <c r="F11" s="8">
        <v>1975</v>
      </c>
      <c r="G11" s="12">
        <f t="shared" si="1"/>
        <v>61433</v>
      </c>
      <c r="H11" s="22">
        <v>9331</v>
      </c>
      <c r="I11" s="22">
        <v>9255</v>
      </c>
      <c r="J11" s="23">
        <v>5807</v>
      </c>
      <c r="K11" s="22">
        <v>7766</v>
      </c>
      <c r="L11" s="22">
        <v>9533</v>
      </c>
      <c r="M11" s="22">
        <v>5213</v>
      </c>
      <c r="N11" s="22">
        <v>7122</v>
      </c>
      <c r="O11" s="22">
        <v>13960</v>
      </c>
      <c r="P11" s="22">
        <v>9171</v>
      </c>
      <c r="Q11" s="22">
        <v>8350</v>
      </c>
      <c r="R11" s="22">
        <v>8179</v>
      </c>
      <c r="S11" s="22">
        <v>4801</v>
      </c>
      <c r="T11" s="22">
        <v>5644</v>
      </c>
      <c r="U11" s="22">
        <v>7262</v>
      </c>
      <c r="V11" s="12">
        <f t="shared" si="0"/>
        <v>172827</v>
      </c>
    </row>
    <row r="12" spans="1:22" ht="25.5" customHeight="1">
      <c r="A12" s="26">
        <v>2100</v>
      </c>
      <c r="B12" s="7" t="s">
        <v>1</v>
      </c>
      <c r="C12" s="8">
        <v>30</v>
      </c>
      <c r="D12" s="8">
        <v>30</v>
      </c>
      <c r="E12" s="8">
        <v>30</v>
      </c>
      <c r="F12" s="8">
        <v>5</v>
      </c>
      <c r="G12" s="12">
        <f t="shared" si="1"/>
        <v>95</v>
      </c>
      <c r="H12" s="8"/>
      <c r="I12" s="8">
        <v>300</v>
      </c>
      <c r="J12" s="8"/>
      <c r="K12" s="8">
        <v>50</v>
      </c>
      <c r="L12" s="8">
        <v>50</v>
      </c>
      <c r="M12" s="8">
        <v>100</v>
      </c>
      <c r="N12" s="8">
        <v>20</v>
      </c>
      <c r="O12" s="8">
        <v>50</v>
      </c>
      <c r="P12" s="8">
        <v>30</v>
      </c>
      <c r="Q12" s="8">
        <v>300</v>
      </c>
      <c r="R12" s="8">
        <v>70</v>
      </c>
      <c r="S12" s="8">
        <v>55</v>
      </c>
      <c r="T12" s="8">
        <v>10</v>
      </c>
      <c r="U12" s="8">
        <v>50</v>
      </c>
      <c r="V12" s="12">
        <f t="shared" si="0"/>
        <v>1180</v>
      </c>
    </row>
    <row r="13" spans="1:22" ht="21.75" customHeight="1">
      <c r="A13" s="26">
        <v>2200</v>
      </c>
      <c r="B13" s="7" t="s">
        <v>10</v>
      </c>
      <c r="C13" s="8">
        <v>59095</v>
      </c>
      <c r="D13" s="8">
        <v>44370</v>
      </c>
      <c r="E13" s="8">
        <v>32602</v>
      </c>
      <c r="F13" s="8">
        <v>640</v>
      </c>
      <c r="G13" s="12">
        <f t="shared" si="1"/>
        <v>136707</v>
      </c>
      <c r="H13" s="8">
        <v>25229</v>
      </c>
      <c r="I13" s="8">
        <v>32320</v>
      </c>
      <c r="J13" s="8">
        <v>9055</v>
      </c>
      <c r="K13" s="8">
        <v>6712</v>
      </c>
      <c r="L13" s="8">
        <v>24270</v>
      </c>
      <c r="M13" s="8">
        <v>8625</v>
      </c>
      <c r="N13" s="8">
        <v>38666</v>
      </c>
      <c r="O13" s="8">
        <v>13980</v>
      </c>
      <c r="P13" s="8">
        <v>8052</v>
      </c>
      <c r="Q13" s="8">
        <v>10735</v>
      </c>
      <c r="R13" s="8">
        <v>7300</v>
      </c>
      <c r="S13" s="8">
        <v>34801</v>
      </c>
      <c r="T13" s="8">
        <v>7560</v>
      </c>
      <c r="U13" s="8">
        <v>7717</v>
      </c>
      <c r="V13" s="12">
        <f t="shared" si="0"/>
        <v>371729</v>
      </c>
    </row>
    <row r="14" spans="1:22" ht="38.25" customHeight="1">
      <c r="A14" s="26">
        <v>2300</v>
      </c>
      <c r="B14" s="7" t="s">
        <v>11</v>
      </c>
      <c r="C14" s="8">
        <v>20045</v>
      </c>
      <c r="D14" s="8">
        <v>15540</v>
      </c>
      <c r="E14" s="8">
        <v>11280</v>
      </c>
      <c r="F14" s="8">
        <v>740</v>
      </c>
      <c r="G14" s="12">
        <f t="shared" si="1"/>
        <v>47605</v>
      </c>
      <c r="H14" s="8">
        <v>4270</v>
      </c>
      <c r="I14" s="8">
        <v>5347</v>
      </c>
      <c r="J14" s="8">
        <v>5950</v>
      </c>
      <c r="K14" s="8">
        <v>9960</v>
      </c>
      <c r="L14" s="8">
        <v>4955</v>
      </c>
      <c r="M14" s="8">
        <v>4990</v>
      </c>
      <c r="N14" s="8">
        <v>2450</v>
      </c>
      <c r="O14" s="8">
        <v>20335</v>
      </c>
      <c r="P14" s="8">
        <v>15382</v>
      </c>
      <c r="Q14" s="8">
        <v>12900</v>
      </c>
      <c r="R14" s="8">
        <v>7219</v>
      </c>
      <c r="S14" s="8">
        <v>5780</v>
      </c>
      <c r="T14" s="8">
        <v>7282</v>
      </c>
      <c r="U14" s="8">
        <v>8082</v>
      </c>
      <c r="V14" s="12">
        <f t="shared" si="0"/>
        <v>162507</v>
      </c>
    </row>
    <row r="15" spans="1:22" ht="24" customHeight="1">
      <c r="A15" s="26">
        <v>2363</v>
      </c>
      <c r="B15" s="7" t="s">
        <v>65</v>
      </c>
      <c r="C15" s="8">
        <v>41437</v>
      </c>
      <c r="D15" s="8">
        <v>18860</v>
      </c>
      <c r="E15" s="8">
        <v>20117</v>
      </c>
      <c r="F15" s="8">
        <v>9066</v>
      </c>
      <c r="G15" s="12">
        <f t="shared" si="1"/>
        <v>89480</v>
      </c>
      <c r="H15" s="8">
        <v>6312</v>
      </c>
      <c r="I15" s="8">
        <v>5627</v>
      </c>
      <c r="J15" s="8">
        <v>4867</v>
      </c>
      <c r="K15" s="8">
        <v>6617</v>
      </c>
      <c r="L15" s="8">
        <v>8898</v>
      </c>
      <c r="M15" s="8">
        <v>2737</v>
      </c>
      <c r="N15" s="8">
        <v>4563</v>
      </c>
      <c r="O15" s="8">
        <v>9810</v>
      </c>
      <c r="P15" s="8">
        <v>5475</v>
      </c>
      <c r="Q15" s="8">
        <v>3423</v>
      </c>
      <c r="R15" s="8">
        <v>3042</v>
      </c>
      <c r="S15" s="8">
        <v>3346</v>
      </c>
      <c r="T15" s="8">
        <v>2281</v>
      </c>
      <c r="U15" s="8">
        <v>3803</v>
      </c>
      <c r="V15" s="12">
        <f t="shared" si="0"/>
        <v>160281</v>
      </c>
    </row>
    <row r="16" spans="1:22" ht="12.75">
      <c r="A16" s="66" t="s">
        <v>41</v>
      </c>
      <c r="B16" s="67"/>
      <c r="C16" s="10">
        <f>SUM(C10:C15)</f>
        <v>252340</v>
      </c>
      <c r="D16" s="10">
        <f aca="true" t="shared" si="2" ref="D16:V16">SUM(D10:D15)</f>
        <v>168144</v>
      </c>
      <c r="E16" s="10">
        <f t="shared" si="2"/>
        <v>125304</v>
      </c>
      <c r="F16" s="10">
        <f t="shared" si="2"/>
        <v>19830</v>
      </c>
      <c r="G16" s="10">
        <f t="shared" si="2"/>
        <v>565618</v>
      </c>
      <c r="H16" s="10">
        <f t="shared" si="2"/>
        <v>80122</v>
      </c>
      <c r="I16" s="10">
        <f t="shared" si="2"/>
        <v>87481</v>
      </c>
      <c r="J16" s="10">
        <f t="shared" si="2"/>
        <v>47447</v>
      </c>
      <c r="K16" s="10">
        <f t="shared" si="2"/>
        <v>60217</v>
      </c>
      <c r="L16" s="10">
        <f t="shared" si="2"/>
        <v>83442</v>
      </c>
      <c r="M16" s="10">
        <f t="shared" si="2"/>
        <v>41207</v>
      </c>
      <c r="N16" s="10">
        <f t="shared" si="2"/>
        <v>79521</v>
      </c>
      <c r="O16" s="10">
        <f t="shared" si="2"/>
        <v>110467</v>
      </c>
      <c r="P16" s="10">
        <f t="shared" si="2"/>
        <v>72490</v>
      </c>
      <c r="Q16" s="10">
        <f t="shared" si="2"/>
        <v>66896</v>
      </c>
      <c r="R16" s="10">
        <f t="shared" si="2"/>
        <v>56470</v>
      </c>
      <c r="S16" s="10">
        <f t="shared" si="2"/>
        <v>66783</v>
      </c>
      <c r="T16" s="10">
        <f t="shared" si="2"/>
        <v>43935</v>
      </c>
      <c r="U16" s="10">
        <f t="shared" si="2"/>
        <v>54136</v>
      </c>
      <c r="V16" s="10">
        <f t="shared" si="2"/>
        <v>1516232</v>
      </c>
    </row>
    <row r="17" spans="1:22" ht="30" customHeight="1">
      <c r="A17" s="66" t="s">
        <v>12</v>
      </c>
      <c r="B17" s="65"/>
      <c r="C17" s="11">
        <f aca="true" t="shared" si="3" ref="C17:V17">C16/C5/12</f>
        <v>29.743045733144744</v>
      </c>
      <c r="D17" s="11">
        <f t="shared" si="3"/>
        <v>44.201892744479494</v>
      </c>
      <c r="E17" s="11">
        <f t="shared" si="3"/>
        <v>36.767605633802816</v>
      </c>
      <c r="F17" s="11">
        <f t="shared" si="3"/>
        <v>12.91015625</v>
      </c>
      <c r="G17" s="11">
        <f t="shared" si="3"/>
        <v>32.82370009285051</v>
      </c>
      <c r="H17" s="11">
        <f t="shared" si="3"/>
        <v>68.83333333333333</v>
      </c>
      <c r="I17" s="11">
        <f t="shared" si="3"/>
        <v>74.38860544217687</v>
      </c>
      <c r="J17" s="11">
        <f t="shared" si="3"/>
        <v>47.63755020080321</v>
      </c>
      <c r="K17" s="11">
        <f t="shared" si="3"/>
        <v>49.68399339933993</v>
      </c>
      <c r="L17" s="11">
        <f t="shared" si="3"/>
        <v>47.62671232876713</v>
      </c>
      <c r="M17" s="11">
        <f t="shared" si="3"/>
        <v>79.85852713178295</v>
      </c>
      <c r="N17" s="11">
        <f t="shared" si="3"/>
        <v>83.88291139240506</v>
      </c>
      <c r="O17" s="11">
        <f t="shared" si="3"/>
        <v>58.63428874734607</v>
      </c>
      <c r="P17" s="11">
        <f t="shared" si="3"/>
        <v>62.276632302405496</v>
      </c>
      <c r="Q17" s="11">
        <f t="shared" si="3"/>
        <v>105.18238993710692</v>
      </c>
      <c r="R17" s="11">
        <f t="shared" si="3"/>
        <v>109.43798449612403</v>
      </c>
      <c r="S17" s="11">
        <f t="shared" si="3"/>
        <v>103.06018518518518</v>
      </c>
      <c r="T17" s="11">
        <f t="shared" si="3"/>
        <v>85.1453488372093</v>
      </c>
      <c r="U17" s="11">
        <f t="shared" si="3"/>
        <v>72.76344086021506</v>
      </c>
      <c r="V17" s="11">
        <f t="shared" si="3"/>
        <v>48.747170781893004</v>
      </c>
    </row>
    <row r="18" spans="1:22" ht="30" customHeight="1">
      <c r="A18" s="18"/>
      <c r="B18" s="44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50"/>
    </row>
    <row r="19" spans="1:22" ht="13.5">
      <c r="A19" s="58" t="s">
        <v>46</v>
      </c>
      <c r="B19" s="59"/>
      <c r="C19" s="1"/>
      <c r="D19" s="1"/>
      <c r="E19" s="1"/>
      <c r="F19" s="1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50"/>
    </row>
    <row r="20" spans="1:22" ht="38.25" customHeight="1">
      <c r="A20" s="60" t="s">
        <v>59</v>
      </c>
      <c r="B20" s="61"/>
      <c r="C20" s="8">
        <v>364304</v>
      </c>
      <c r="D20" s="8">
        <v>172142</v>
      </c>
      <c r="E20" s="8">
        <v>199662</v>
      </c>
      <c r="F20" s="8">
        <v>34224</v>
      </c>
      <c r="G20" s="12">
        <f>C20+D20+E20+F20</f>
        <v>770332</v>
      </c>
      <c r="H20" s="8">
        <v>55227</v>
      </c>
      <c r="I20" s="8">
        <v>55504</v>
      </c>
      <c r="J20" s="8">
        <v>46344</v>
      </c>
      <c r="K20" s="8">
        <v>54492</v>
      </c>
      <c r="L20" s="8">
        <v>82656</v>
      </c>
      <c r="M20" s="8">
        <v>38236</v>
      </c>
      <c r="N20" s="8">
        <v>45032</v>
      </c>
      <c r="O20" s="8">
        <v>84224</v>
      </c>
      <c r="P20" s="8">
        <v>54670</v>
      </c>
      <c r="Q20" s="8">
        <v>37912</v>
      </c>
      <c r="R20" s="8">
        <v>29123</v>
      </c>
      <c r="S20" s="8">
        <v>36824</v>
      </c>
      <c r="T20" s="8">
        <v>33327</v>
      </c>
      <c r="U20" s="8">
        <v>42829</v>
      </c>
      <c r="V20" s="12">
        <f t="shared" si="0"/>
        <v>1466732</v>
      </c>
    </row>
    <row r="21" spans="1:22" ht="24" customHeight="1">
      <c r="A21" s="68" t="s">
        <v>64</v>
      </c>
      <c r="B21" s="69"/>
      <c r="C21" s="8">
        <v>5001</v>
      </c>
      <c r="D21" s="8">
        <v>2787</v>
      </c>
      <c r="E21" s="8"/>
      <c r="F21" s="8"/>
      <c r="G21" s="12">
        <f>C21+D21+E21+F21</f>
        <v>7788</v>
      </c>
      <c r="H21" s="27">
        <v>562</v>
      </c>
      <c r="I21" s="27">
        <v>942</v>
      </c>
      <c r="J21" s="27">
        <v>729</v>
      </c>
      <c r="K21" s="27">
        <v>487</v>
      </c>
      <c r="L21" s="27">
        <v>1405</v>
      </c>
      <c r="M21" s="27">
        <v>542</v>
      </c>
      <c r="N21" s="27">
        <v>820</v>
      </c>
      <c r="O21" s="27">
        <v>1063</v>
      </c>
      <c r="P21" s="27">
        <v>859</v>
      </c>
      <c r="Q21" s="27">
        <v>321</v>
      </c>
      <c r="R21" s="27">
        <v>157</v>
      </c>
      <c r="S21" s="27">
        <v>660</v>
      </c>
      <c r="T21" s="27">
        <v>616</v>
      </c>
      <c r="U21" s="27">
        <v>542</v>
      </c>
      <c r="V21" s="12">
        <f t="shared" si="0"/>
        <v>17493</v>
      </c>
    </row>
    <row r="22" spans="1:22" ht="12.75">
      <c r="A22" s="62" t="s">
        <v>45</v>
      </c>
      <c r="B22" s="63"/>
      <c r="C22" s="8"/>
      <c r="D22" s="8"/>
      <c r="E22" s="8"/>
      <c r="F22" s="8"/>
      <c r="G22" s="12">
        <f>C22+D22+E22+F22</f>
        <v>0</v>
      </c>
      <c r="H22" s="27">
        <v>897</v>
      </c>
      <c r="I22" s="27">
        <v>400</v>
      </c>
      <c r="J22" s="27"/>
      <c r="K22" s="27">
        <v>1200</v>
      </c>
      <c r="L22" s="27">
        <v>500</v>
      </c>
      <c r="M22" s="27">
        <v>435</v>
      </c>
      <c r="N22" s="27">
        <v>620</v>
      </c>
      <c r="O22" s="27">
        <v>300</v>
      </c>
      <c r="P22" s="27">
        <v>70</v>
      </c>
      <c r="Q22" s="27">
        <v>700</v>
      </c>
      <c r="R22" s="27">
        <v>75</v>
      </c>
      <c r="S22" s="27">
        <v>400</v>
      </c>
      <c r="T22" s="27">
        <v>300</v>
      </c>
      <c r="U22" s="27">
        <v>310</v>
      </c>
      <c r="V22" s="12">
        <f t="shared" si="0"/>
        <v>6207</v>
      </c>
    </row>
    <row r="23" spans="1:22" ht="12.75">
      <c r="A23" s="48" t="s">
        <v>58</v>
      </c>
      <c r="B23" s="49"/>
      <c r="C23" s="10">
        <f aca="true" t="shared" si="4" ref="C23:V23">SUM(C20:C22)</f>
        <v>369305</v>
      </c>
      <c r="D23" s="10">
        <f t="shared" si="4"/>
        <v>174929</v>
      </c>
      <c r="E23" s="10">
        <f t="shared" si="4"/>
        <v>199662</v>
      </c>
      <c r="F23" s="10">
        <f t="shared" si="4"/>
        <v>34224</v>
      </c>
      <c r="G23" s="10">
        <f t="shared" si="4"/>
        <v>778120</v>
      </c>
      <c r="H23" s="10">
        <f t="shared" si="4"/>
        <v>56686</v>
      </c>
      <c r="I23" s="10">
        <f t="shared" si="4"/>
        <v>56846</v>
      </c>
      <c r="J23" s="10">
        <f t="shared" si="4"/>
        <v>47073</v>
      </c>
      <c r="K23" s="10">
        <f t="shared" si="4"/>
        <v>56179</v>
      </c>
      <c r="L23" s="10">
        <f t="shared" si="4"/>
        <v>84561</v>
      </c>
      <c r="M23" s="10">
        <f t="shared" si="4"/>
        <v>39213</v>
      </c>
      <c r="N23" s="10">
        <f t="shared" si="4"/>
        <v>46472</v>
      </c>
      <c r="O23" s="10">
        <f t="shared" si="4"/>
        <v>85587</v>
      </c>
      <c r="P23" s="10">
        <f t="shared" si="4"/>
        <v>55599</v>
      </c>
      <c r="Q23" s="10">
        <f t="shared" si="4"/>
        <v>38933</v>
      </c>
      <c r="R23" s="10">
        <f t="shared" si="4"/>
        <v>29355</v>
      </c>
      <c r="S23" s="10">
        <f t="shared" si="4"/>
        <v>37884</v>
      </c>
      <c r="T23" s="10">
        <f t="shared" si="4"/>
        <v>34243</v>
      </c>
      <c r="U23" s="10">
        <f t="shared" si="4"/>
        <v>43681</v>
      </c>
      <c r="V23" s="10">
        <f t="shared" si="4"/>
        <v>1490432</v>
      </c>
    </row>
    <row r="24" spans="1:22" ht="13.5">
      <c r="A24" s="45" t="s">
        <v>66</v>
      </c>
      <c r="B24" s="45"/>
      <c r="C24" s="16">
        <f>C16+C23</f>
        <v>621645</v>
      </c>
      <c r="D24" s="16">
        <f aca="true" t="shared" si="5" ref="D24:V24">D16+D23</f>
        <v>343073</v>
      </c>
      <c r="E24" s="16">
        <f t="shared" si="5"/>
        <v>324966</v>
      </c>
      <c r="F24" s="16">
        <f t="shared" si="5"/>
        <v>54054</v>
      </c>
      <c r="G24" s="16">
        <f t="shared" si="5"/>
        <v>1343738</v>
      </c>
      <c r="H24" s="16">
        <f t="shared" si="5"/>
        <v>136808</v>
      </c>
      <c r="I24" s="16">
        <f t="shared" si="5"/>
        <v>144327</v>
      </c>
      <c r="J24" s="16">
        <f t="shared" si="5"/>
        <v>94520</v>
      </c>
      <c r="K24" s="16">
        <f t="shared" si="5"/>
        <v>116396</v>
      </c>
      <c r="L24" s="16">
        <f t="shared" si="5"/>
        <v>168003</v>
      </c>
      <c r="M24" s="16">
        <f t="shared" si="5"/>
        <v>80420</v>
      </c>
      <c r="N24" s="16">
        <f t="shared" si="5"/>
        <v>125993</v>
      </c>
      <c r="O24" s="16">
        <f t="shared" si="5"/>
        <v>196054</v>
      </c>
      <c r="P24" s="16">
        <f t="shared" si="5"/>
        <v>128089</v>
      </c>
      <c r="Q24" s="16">
        <f t="shared" si="5"/>
        <v>105829</v>
      </c>
      <c r="R24" s="16">
        <f t="shared" si="5"/>
        <v>85825</v>
      </c>
      <c r="S24" s="16">
        <f t="shared" si="5"/>
        <v>104667</v>
      </c>
      <c r="T24" s="16">
        <f t="shared" si="5"/>
        <v>78178</v>
      </c>
      <c r="U24" s="16">
        <f t="shared" si="5"/>
        <v>97817</v>
      </c>
      <c r="V24" s="16">
        <f t="shared" si="5"/>
        <v>3006664</v>
      </c>
    </row>
    <row r="25" spans="1:22" ht="13.5">
      <c r="A25" s="1"/>
      <c r="B25" s="47"/>
      <c r="C25" s="1"/>
      <c r="D25" s="1"/>
      <c r="E25" s="1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50"/>
    </row>
    <row r="26" spans="7:23" ht="12.75"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50"/>
      <c r="W26" s="21"/>
    </row>
    <row r="27" spans="3:8" ht="12.75">
      <c r="C27" t="s">
        <v>67</v>
      </c>
      <c r="H27" t="s">
        <v>68</v>
      </c>
    </row>
  </sheetData>
  <sheetProtection/>
  <mergeCells count="8">
    <mergeCell ref="A19:B19"/>
    <mergeCell ref="A20:B20"/>
    <mergeCell ref="A22:B22"/>
    <mergeCell ref="B2:F2"/>
    <mergeCell ref="C9:V9"/>
    <mergeCell ref="A16:B16"/>
    <mergeCell ref="A17:B17"/>
    <mergeCell ref="A21:B21"/>
  </mergeCells>
  <printOptions/>
  <pageMargins left="0.7480314960629921" right="0.15748031496062992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8.28125" style="1" customWidth="1"/>
    <col min="2" max="2" width="25.140625" style="1" customWidth="1"/>
    <col min="3" max="3" width="10.7109375" style="1" customWidth="1"/>
    <col min="4" max="4" width="9.57421875" style="1" customWidth="1"/>
    <col min="5" max="5" width="17.421875" style="1" customWidth="1"/>
    <col min="6" max="6" width="8.421875" style="1" customWidth="1"/>
    <col min="7" max="7" width="9.57421875" style="1" customWidth="1"/>
    <col min="8" max="8" width="8.7109375" style="1" customWidth="1"/>
    <col min="9" max="9" width="10.8515625" style="1" customWidth="1"/>
    <col min="10" max="10" width="8.421875" style="1" customWidth="1"/>
    <col min="11" max="11" width="10.00390625" style="1" customWidth="1"/>
    <col min="12" max="12" width="9.00390625" style="1" customWidth="1"/>
    <col min="13" max="13" width="8.57421875" style="1" customWidth="1"/>
    <col min="14" max="14" width="9.00390625" style="1" customWidth="1"/>
    <col min="15" max="15" width="10.7109375" style="1" customWidth="1"/>
    <col min="16" max="16" width="11.7109375" style="1" customWidth="1"/>
    <col min="17" max="17" width="10.00390625" style="1" customWidth="1"/>
    <col min="18" max="18" width="10.8515625" style="1" customWidth="1"/>
    <col min="19" max="19" width="8.00390625" style="1" customWidth="1"/>
    <col min="20" max="20" width="8.8515625" style="1" customWidth="1"/>
    <col min="21" max="21" width="8.57421875" style="1" customWidth="1"/>
    <col min="22" max="16384" width="9.140625" style="1" customWidth="1"/>
  </cols>
  <sheetData>
    <row r="1" ht="12.75">
      <c r="O1" s="1" t="s">
        <v>69</v>
      </c>
    </row>
    <row r="2" ht="12.75">
      <c r="O2" s="1" t="s">
        <v>70</v>
      </c>
    </row>
    <row r="4" spans="2:5" ht="12.75">
      <c r="B4" s="64" t="s">
        <v>71</v>
      </c>
      <c r="C4" s="64"/>
      <c r="D4" s="64"/>
      <c r="E4" s="64"/>
    </row>
    <row r="5" spans="2:5" ht="12.75">
      <c r="B5" s="2"/>
      <c r="E5" s="1" t="s">
        <v>72</v>
      </c>
    </row>
    <row r="6" spans="1:21" s="6" customFormat="1" ht="50.25" customHeight="1">
      <c r="A6" s="13" t="s">
        <v>4</v>
      </c>
      <c r="B6" s="3" t="s">
        <v>3</v>
      </c>
      <c r="C6" s="5" t="s">
        <v>5</v>
      </c>
      <c r="D6" s="5" t="s">
        <v>6</v>
      </c>
      <c r="E6" s="5" t="s">
        <v>2</v>
      </c>
      <c r="F6" s="4" t="s">
        <v>40</v>
      </c>
      <c r="G6" s="5" t="s">
        <v>20</v>
      </c>
      <c r="H6" s="5" t="s">
        <v>21</v>
      </c>
      <c r="I6" s="5" t="s">
        <v>18</v>
      </c>
      <c r="J6" s="5" t="s">
        <v>19</v>
      </c>
      <c r="K6" s="5" t="s">
        <v>32</v>
      </c>
      <c r="L6" s="5" t="s">
        <v>23</v>
      </c>
      <c r="M6" s="5" t="s">
        <v>22</v>
      </c>
      <c r="N6" s="5" t="s">
        <v>24</v>
      </c>
      <c r="O6" s="5" t="s">
        <v>25</v>
      </c>
      <c r="P6" s="5" t="s">
        <v>26</v>
      </c>
      <c r="Q6" s="36" t="s">
        <v>27</v>
      </c>
      <c r="R6" s="5" t="s">
        <v>28</v>
      </c>
      <c r="S6" s="5" t="s">
        <v>29</v>
      </c>
      <c r="T6" s="5" t="s">
        <v>30</v>
      </c>
      <c r="U6" s="5" t="s">
        <v>31</v>
      </c>
    </row>
    <row r="7" spans="1:21" s="24" customFormat="1" ht="36.75" customHeight="1">
      <c r="A7" s="27"/>
      <c r="B7" s="36" t="s">
        <v>49</v>
      </c>
      <c r="C7" s="29">
        <v>71</v>
      </c>
      <c r="D7" s="29">
        <v>112</v>
      </c>
      <c r="E7" s="29">
        <v>161</v>
      </c>
      <c r="F7" s="30">
        <f aca="true" t="shared" si="0" ref="F7:F12">SUM(C7:E7)</f>
        <v>344</v>
      </c>
      <c r="G7" s="29">
        <v>29</v>
      </c>
      <c r="H7" s="29">
        <v>21</v>
      </c>
      <c r="I7" s="29">
        <v>55</v>
      </c>
      <c r="J7" s="29">
        <v>21</v>
      </c>
      <c r="K7" s="29">
        <v>46</v>
      </c>
      <c r="L7" s="29">
        <v>16</v>
      </c>
      <c r="M7" s="29">
        <v>34</v>
      </c>
      <c r="N7" s="29">
        <v>36</v>
      </c>
      <c r="O7" s="29">
        <v>62</v>
      </c>
      <c r="P7" s="29">
        <v>16</v>
      </c>
      <c r="Q7" s="29">
        <v>11</v>
      </c>
      <c r="R7" s="29">
        <v>12</v>
      </c>
      <c r="S7" s="29">
        <v>4</v>
      </c>
      <c r="T7" s="29">
        <v>14</v>
      </c>
      <c r="U7" s="30">
        <f aca="true" t="shared" si="1" ref="U7:U12">SUM(F7:T7)</f>
        <v>721</v>
      </c>
    </row>
    <row r="8" spans="1:21" s="24" customFormat="1" ht="24" customHeight="1">
      <c r="A8" s="27"/>
      <c r="B8" s="36" t="s">
        <v>48</v>
      </c>
      <c r="C8" s="29">
        <v>25</v>
      </c>
      <c r="D8" s="29">
        <v>67</v>
      </c>
      <c r="E8" s="29">
        <v>91</v>
      </c>
      <c r="F8" s="30">
        <f t="shared" si="0"/>
        <v>183</v>
      </c>
      <c r="G8" s="29">
        <v>23</v>
      </c>
      <c r="H8" s="29">
        <v>17</v>
      </c>
      <c r="I8" s="29">
        <v>42</v>
      </c>
      <c r="J8" s="29">
        <v>15</v>
      </c>
      <c r="K8" s="29">
        <v>25</v>
      </c>
      <c r="L8" s="29">
        <v>10</v>
      </c>
      <c r="M8" s="29">
        <v>24</v>
      </c>
      <c r="N8" s="29">
        <v>23</v>
      </c>
      <c r="O8" s="29">
        <v>51</v>
      </c>
      <c r="P8" s="29">
        <v>15</v>
      </c>
      <c r="Q8" s="29">
        <v>12</v>
      </c>
      <c r="R8" s="29">
        <v>16</v>
      </c>
      <c r="S8" s="29">
        <v>5</v>
      </c>
      <c r="T8" s="29">
        <v>7</v>
      </c>
      <c r="U8" s="30">
        <f t="shared" si="1"/>
        <v>468</v>
      </c>
    </row>
    <row r="9" spans="1:21" s="25" customFormat="1" ht="24" customHeight="1">
      <c r="A9" s="39"/>
      <c r="B9" s="36" t="s">
        <v>50</v>
      </c>
      <c r="C9" s="40">
        <f>SUM(C7:C8)</f>
        <v>96</v>
      </c>
      <c r="D9" s="40">
        <f aca="true" t="shared" si="2" ref="D9:T9">SUM(D7:D8)</f>
        <v>179</v>
      </c>
      <c r="E9" s="40">
        <f t="shared" si="2"/>
        <v>252</v>
      </c>
      <c r="F9" s="30">
        <f t="shared" si="0"/>
        <v>527</v>
      </c>
      <c r="G9" s="40">
        <f t="shared" si="2"/>
        <v>52</v>
      </c>
      <c r="H9" s="40">
        <f t="shared" si="2"/>
        <v>38</v>
      </c>
      <c r="I9" s="40">
        <f t="shared" si="2"/>
        <v>97</v>
      </c>
      <c r="J9" s="40">
        <f t="shared" si="2"/>
        <v>36</v>
      </c>
      <c r="K9" s="40">
        <f t="shared" si="2"/>
        <v>71</v>
      </c>
      <c r="L9" s="40">
        <f t="shared" si="2"/>
        <v>26</v>
      </c>
      <c r="M9" s="40">
        <f t="shared" si="2"/>
        <v>58</v>
      </c>
      <c r="N9" s="40">
        <f t="shared" si="2"/>
        <v>59</v>
      </c>
      <c r="O9" s="40">
        <f t="shared" si="2"/>
        <v>113</v>
      </c>
      <c r="P9" s="40">
        <f t="shared" si="2"/>
        <v>31</v>
      </c>
      <c r="Q9" s="40">
        <f t="shared" si="2"/>
        <v>23</v>
      </c>
      <c r="R9" s="40">
        <f t="shared" si="2"/>
        <v>28</v>
      </c>
      <c r="S9" s="40">
        <f t="shared" si="2"/>
        <v>9</v>
      </c>
      <c r="T9" s="40">
        <f t="shared" si="2"/>
        <v>21</v>
      </c>
      <c r="U9" s="30">
        <f t="shared" si="1"/>
        <v>1189</v>
      </c>
    </row>
    <row r="10" spans="1:21" s="24" customFormat="1" ht="21.75" customHeight="1">
      <c r="A10" s="27"/>
      <c r="B10" s="31" t="s">
        <v>57</v>
      </c>
      <c r="C10" s="41">
        <v>6</v>
      </c>
      <c r="D10" s="41">
        <v>8</v>
      </c>
      <c r="E10" s="41">
        <v>12</v>
      </c>
      <c r="F10" s="30">
        <f t="shared" si="0"/>
        <v>26</v>
      </c>
      <c r="G10" s="41">
        <v>3</v>
      </c>
      <c r="H10" s="41">
        <v>2</v>
      </c>
      <c r="I10" s="41">
        <v>7</v>
      </c>
      <c r="J10" s="41">
        <v>2</v>
      </c>
      <c r="K10" s="41">
        <v>4</v>
      </c>
      <c r="L10" s="41">
        <v>2</v>
      </c>
      <c r="M10" s="41">
        <v>3</v>
      </c>
      <c r="N10" s="41">
        <v>3</v>
      </c>
      <c r="O10" s="41">
        <v>5</v>
      </c>
      <c r="P10" s="41">
        <v>2</v>
      </c>
      <c r="Q10" s="41">
        <v>1</v>
      </c>
      <c r="R10" s="41">
        <v>2</v>
      </c>
      <c r="S10" s="41">
        <v>2</v>
      </c>
      <c r="T10" s="41">
        <v>2</v>
      </c>
      <c r="U10" s="30">
        <f t="shared" si="1"/>
        <v>66</v>
      </c>
    </row>
    <row r="11" spans="1:21" s="24" customFormat="1" ht="24" customHeight="1">
      <c r="A11" s="27"/>
      <c r="B11" s="31" t="s">
        <v>7</v>
      </c>
      <c r="C11" s="29">
        <v>13.227</v>
      </c>
      <c r="D11" s="29">
        <v>22.875</v>
      </c>
      <c r="E11" s="29">
        <v>30.6</v>
      </c>
      <c r="F11" s="30">
        <f t="shared" si="0"/>
        <v>66.702</v>
      </c>
      <c r="G11" s="32">
        <v>7.8</v>
      </c>
      <c r="H11" s="32">
        <v>5.71</v>
      </c>
      <c r="I11" s="32">
        <v>14.298</v>
      </c>
      <c r="J11" s="32">
        <v>5.4</v>
      </c>
      <c r="K11" s="32">
        <v>12</v>
      </c>
      <c r="L11" s="32">
        <v>4.8</v>
      </c>
      <c r="M11" s="32">
        <v>7.184</v>
      </c>
      <c r="N11" s="32">
        <v>8.4</v>
      </c>
      <c r="O11" s="32">
        <v>15.39</v>
      </c>
      <c r="P11" s="32">
        <v>2.5</v>
      </c>
      <c r="Q11" s="32">
        <v>2.2</v>
      </c>
      <c r="R11" s="32">
        <v>4.8</v>
      </c>
      <c r="S11" s="32">
        <v>1.857</v>
      </c>
      <c r="T11" s="32">
        <v>2.4</v>
      </c>
      <c r="U11" s="30">
        <f t="shared" si="1"/>
        <v>161.44099999999997</v>
      </c>
    </row>
    <row r="12" spans="1:21" s="24" customFormat="1" ht="24" customHeight="1">
      <c r="A12" s="27"/>
      <c r="B12" s="31" t="s">
        <v>8</v>
      </c>
      <c r="C12" s="29">
        <v>10.83</v>
      </c>
      <c r="D12" s="29">
        <v>18.695</v>
      </c>
      <c r="E12" s="29">
        <v>25.82</v>
      </c>
      <c r="F12" s="30">
        <f t="shared" si="0"/>
        <v>55.345</v>
      </c>
      <c r="G12" s="29">
        <v>5.7</v>
      </c>
      <c r="H12" s="29">
        <v>3.2</v>
      </c>
      <c r="I12" s="29">
        <v>12.3</v>
      </c>
      <c r="J12" s="29">
        <v>4.63</v>
      </c>
      <c r="K12" s="29">
        <v>9</v>
      </c>
      <c r="L12" s="29">
        <v>6.45</v>
      </c>
      <c r="M12" s="29">
        <v>6.5</v>
      </c>
      <c r="N12" s="29">
        <v>8.2</v>
      </c>
      <c r="O12" s="29">
        <v>16.7</v>
      </c>
      <c r="P12" s="29">
        <v>4.5</v>
      </c>
      <c r="Q12" s="29">
        <v>2</v>
      </c>
      <c r="R12" s="29">
        <v>3.5</v>
      </c>
      <c r="S12" s="29">
        <v>1</v>
      </c>
      <c r="T12" s="29">
        <v>3.75</v>
      </c>
      <c r="U12" s="30">
        <f t="shared" si="1"/>
        <v>142.775</v>
      </c>
    </row>
    <row r="13" spans="1:21" ht="24" customHeight="1">
      <c r="A13" s="51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/>
    </row>
    <row r="14" spans="1:21" ht="24" customHeight="1">
      <c r="A14" s="82" t="s">
        <v>52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24" customHeight="1">
      <c r="A15" s="9">
        <v>1100</v>
      </c>
      <c r="B15" s="7" t="s">
        <v>0</v>
      </c>
      <c r="C15" s="8">
        <v>55271</v>
      </c>
      <c r="D15" s="8">
        <v>80085</v>
      </c>
      <c r="E15" s="8">
        <v>116641</v>
      </c>
      <c r="F15" s="12">
        <f>SUM(C15:E15)</f>
        <v>251997</v>
      </c>
      <c r="G15" s="8">
        <v>23790</v>
      </c>
      <c r="H15" s="8">
        <v>15158</v>
      </c>
      <c r="I15" s="8">
        <v>45137</v>
      </c>
      <c r="J15" s="8">
        <v>18187</v>
      </c>
      <c r="K15" s="8">
        <v>43076</v>
      </c>
      <c r="L15" s="8">
        <v>19773</v>
      </c>
      <c r="M15" s="8">
        <v>22823</v>
      </c>
      <c r="N15" s="8">
        <v>31075</v>
      </c>
      <c r="O15" s="8">
        <v>53274</v>
      </c>
      <c r="P15" s="8">
        <v>11578</v>
      </c>
      <c r="Q15" s="8">
        <v>5251</v>
      </c>
      <c r="R15" s="8">
        <v>10537</v>
      </c>
      <c r="S15" s="8">
        <v>3640</v>
      </c>
      <c r="T15" s="8">
        <v>11200</v>
      </c>
      <c r="U15" s="10">
        <f>SUM(F15:T15)</f>
        <v>566496</v>
      </c>
    </row>
    <row r="16" spans="1:21" ht="24" customHeight="1">
      <c r="A16" s="9">
        <v>1200</v>
      </c>
      <c r="B16" s="7" t="s">
        <v>9</v>
      </c>
      <c r="C16" s="15">
        <v>14744</v>
      </c>
      <c r="D16" s="15">
        <v>21362</v>
      </c>
      <c r="E16" s="15">
        <v>31113</v>
      </c>
      <c r="F16" s="12">
        <f>SUM(C16:E16)</f>
        <v>67219</v>
      </c>
      <c r="G16" s="8">
        <v>6380</v>
      </c>
      <c r="H16" s="8">
        <v>4082</v>
      </c>
      <c r="I16" s="8">
        <v>12123</v>
      </c>
      <c r="J16" s="8">
        <v>4876</v>
      </c>
      <c r="K16" s="8">
        <v>11535</v>
      </c>
      <c r="L16" s="8">
        <v>5296</v>
      </c>
      <c r="M16" s="8">
        <v>6128</v>
      </c>
      <c r="N16" s="8">
        <v>8326</v>
      </c>
      <c r="O16" s="8">
        <v>14285</v>
      </c>
      <c r="P16" s="8">
        <v>2900</v>
      </c>
      <c r="Q16" s="8">
        <v>1416</v>
      </c>
      <c r="R16" s="8">
        <v>2829</v>
      </c>
      <c r="S16" s="8">
        <v>979</v>
      </c>
      <c r="T16" s="8">
        <v>3002</v>
      </c>
      <c r="U16" s="10">
        <f>SUM(F16:T16)</f>
        <v>151376</v>
      </c>
    </row>
    <row r="17" spans="1:21" ht="24" customHeight="1">
      <c r="A17" s="9">
        <v>2100</v>
      </c>
      <c r="B17" s="7" t="s">
        <v>1</v>
      </c>
      <c r="C17" s="15"/>
      <c r="D17" s="15"/>
      <c r="E17" s="15"/>
      <c r="F17" s="12">
        <f>SUM(C17:E17)</f>
        <v>0</v>
      </c>
      <c r="G17" s="8"/>
      <c r="H17" s="15">
        <v>30</v>
      </c>
      <c r="I17" s="15"/>
      <c r="J17" s="15">
        <v>20</v>
      </c>
      <c r="K17" s="15">
        <v>10</v>
      </c>
      <c r="L17" s="15">
        <v>30</v>
      </c>
      <c r="M17" s="15">
        <v>10</v>
      </c>
      <c r="N17" s="15">
        <v>20</v>
      </c>
      <c r="O17" s="15">
        <v>20</v>
      </c>
      <c r="P17" s="15"/>
      <c r="Q17" s="15"/>
      <c r="R17" s="15"/>
      <c r="S17" s="15"/>
      <c r="T17" s="15">
        <v>20</v>
      </c>
      <c r="U17" s="10">
        <f>SUM(F17:T17)</f>
        <v>160</v>
      </c>
    </row>
    <row r="18" spans="1:21" ht="24" customHeight="1">
      <c r="A18" s="9">
        <v>2200</v>
      </c>
      <c r="B18" s="7" t="s">
        <v>10</v>
      </c>
      <c r="C18" s="15">
        <v>8317</v>
      </c>
      <c r="D18" s="8">
        <v>16400</v>
      </c>
      <c r="E18" s="8">
        <v>21622</v>
      </c>
      <c r="F18" s="12">
        <f>SUM(C18:E18)</f>
        <v>46339</v>
      </c>
      <c r="G18" s="8">
        <v>4278</v>
      </c>
      <c r="H18" s="15">
        <v>4780</v>
      </c>
      <c r="I18" s="15">
        <v>10739</v>
      </c>
      <c r="J18" s="15">
        <v>2584</v>
      </c>
      <c r="K18" s="15">
        <v>8118</v>
      </c>
      <c r="L18" s="15">
        <v>4563</v>
      </c>
      <c r="M18" s="15">
        <v>15112</v>
      </c>
      <c r="N18" s="15">
        <v>2396</v>
      </c>
      <c r="O18" s="15">
        <v>5234</v>
      </c>
      <c r="P18" s="15">
        <v>2402</v>
      </c>
      <c r="Q18" s="15">
        <v>1870</v>
      </c>
      <c r="R18" s="15">
        <v>5147</v>
      </c>
      <c r="S18" s="15">
        <v>151</v>
      </c>
      <c r="T18" s="15">
        <v>613</v>
      </c>
      <c r="U18" s="10">
        <f>SUM(F18:T18)</f>
        <v>114326</v>
      </c>
    </row>
    <row r="19" spans="1:21" ht="24" customHeight="1">
      <c r="A19" s="9">
        <v>2300</v>
      </c>
      <c r="B19" s="7" t="s">
        <v>11</v>
      </c>
      <c r="C19" s="15">
        <v>2103</v>
      </c>
      <c r="D19" s="15">
        <v>2952</v>
      </c>
      <c r="E19" s="15">
        <v>6469</v>
      </c>
      <c r="F19" s="12">
        <f>SUM(C19:E19)</f>
        <v>11524</v>
      </c>
      <c r="G19" s="15">
        <v>976</v>
      </c>
      <c r="H19" s="15">
        <v>1409</v>
      </c>
      <c r="I19" s="15">
        <v>1389</v>
      </c>
      <c r="J19" s="15">
        <v>910</v>
      </c>
      <c r="K19" s="15">
        <v>2300</v>
      </c>
      <c r="L19" s="15">
        <v>2529</v>
      </c>
      <c r="M19" s="15">
        <v>1583</v>
      </c>
      <c r="N19" s="15">
        <v>3912</v>
      </c>
      <c r="O19" s="15">
        <v>6131</v>
      </c>
      <c r="P19" s="15">
        <v>800</v>
      </c>
      <c r="Q19" s="15">
        <v>383</v>
      </c>
      <c r="R19" s="15">
        <v>420</v>
      </c>
      <c r="S19" s="15">
        <v>53</v>
      </c>
      <c r="T19" s="15">
        <v>1207</v>
      </c>
      <c r="U19" s="10">
        <f>SUM(F19:T19)</f>
        <v>35526</v>
      </c>
    </row>
    <row r="20" spans="1:21" ht="24" customHeight="1">
      <c r="A20" s="70" t="s">
        <v>42</v>
      </c>
      <c r="B20" s="85"/>
      <c r="C20" s="10">
        <f aca="true" t="shared" si="3" ref="C20:U20">SUM(C15:C19)</f>
        <v>80435</v>
      </c>
      <c r="D20" s="10">
        <f t="shared" si="3"/>
        <v>120799</v>
      </c>
      <c r="E20" s="10">
        <f t="shared" si="3"/>
        <v>175845</v>
      </c>
      <c r="F20" s="10">
        <f t="shared" si="3"/>
        <v>377079</v>
      </c>
      <c r="G20" s="10">
        <f t="shared" si="3"/>
        <v>35424</v>
      </c>
      <c r="H20" s="10">
        <f t="shared" si="3"/>
        <v>25459</v>
      </c>
      <c r="I20" s="10">
        <f t="shared" si="3"/>
        <v>69388</v>
      </c>
      <c r="J20" s="10">
        <f t="shared" si="3"/>
        <v>26577</v>
      </c>
      <c r="K20" s="10">
        <f t="shared" si="3"/>
        <v>65039</v>
      </c>
      <c r="L20" s="10">
        <f t="shared" si="3"/>
        <v>32191</v>
      </c>
      <c r="M20" s="10">
        <f t="shared" si="3"/>
        <v>45656</v>
      </c>
      <c r="N20" s="10">
        <f t="shared" si="3"/>
        <v>45729</v>
      </c>
      <c r="O20" s="10">
        <f t="shared" si="3"/>
        <v>78944</v>
      </c>
      <c r="P20" s="10">
        <f t="shared" si="3"/>
        <v>17680</v>
      </c>
      <c r="Q20" s="10">
        <f t="shared" si="3"/>
        <v>8920</v>
      </c>
      <c r="R20" s="10">
        <f t="shared" si="3"/>
        <v>18933</v>
      </c>
      <c r="S20" s="10">
        <f t="shared" si="3"/>
        <v>4823</v>
      </c>
      <c r="T20" s="10">
        <f t="shared" si="3"/>
        <v>16042</v>
      </c>
      <c r="U20" s="10">
        <f t="shared" si="3"/>
        <v>867884</v>
      </c>
    </row>
    <row r="21" spans="1:21" ht="24" customHeight="1">
      <c r="A21" s="70" t="s">
        <v>51</v>
      </c>
      <c r="B21" s="71"/>
      <c r="C21" s="11">
        <f aca="true" t="shared" si="4" ref="C21:U21">C20/C7/12</f>
        <v>94.40727699530517</v>
      </c>
      <c r="D21" s="11">
        <f t="shared" si="4"/>
        <v>89.88020833333333</v>
      </c>
      <c r="E21" s="11">
        <f t="shared" si="4"/>
        <v>91.01708074534162</v>
      </c>
      <c r="F21" s="11">
        <f t="shared" si="4"/>
        <v>91.3466569767442</v>
      </c>
      <c r="G21" s="11">
        <f t="shared" si="4"/>
        <v>101.79310344827586</v>
      </c>
      <c r="H21" s="11">
        <f t="shared" si="4"/>
        <v>101.02777777777777</v>
      </c>
      <c r="I21" s="11">
        <f t="shared" si="4"/>
        <v>105.13333333333333</v>
      </c>
      <c r="J21" s="11">
        <f t="shared" si="4"/>
        <v>105.46428571428572</v>
      </c>
      <c r="K21" s="11">
        <f t="shared" si="4"/>
        <v>117.82427536231883</v>
      </c>
      <c r="L21" s="11">
        <f t="shared" si="4"/>
        <v>167.66145833333334</v>
      </c>
      <c r="M21" s="11">
        <f t="shared" si="4"/>
        <v>111.90196078431372</v>
      </c>
      <c r="N21" s="11">
        <f t="shared" si="4"/>
        <v>105.85416666666667</v>
      </c>
      <c r="O21" s="11">
        <f t="shared" si="4"/>
        <v>106.10752688172043</v>
      </c>
      <c r="P21" s="11">
        <f t="shared" si="4"/>
        <v>92.08333333333333</v>
      </c>
      <c r="Q21" s="11">
        <f t="shared" si="4"/>
        <v>67.57575757575758</v>
      </c>
      <c r="R21" s="11">
        <f t="shared" si="4"/>
        <v>131.47916666666666</v>
      </c>
      <c r="S21" s="11">
        <f t="shared" si="4"/>
        <v>100.47916666666667</v>
      </c>
      <c r="T21" s="11">
        <f t="shared" si="4"/>
        <v>95.48809523809524</v>
      </c>
      <c r="U21" s="11">
        <f t="shared" si="4"/>
        <v>100.31021729079981</v>
      </c>
    </row>
    <row r="22" spans="1:21" ht="24" customHeight="1">
      <c r="A22" s="76" t="s">
        <v>53</v>
      </c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/>
    </row>
    <row r="23" spans="1:21" ht="18.75" customHeight="1">
      <c r="A23" s="9">
        <v>1100</v>
      </c>
      <c r="B23" s="7" t="s">
        <v>0</v>
      </c>
      <c r="C23" s="8">
        <v>13945</v>
      </c>
      <c r="D23" s="8">
        <v>34669</v>
      </c>
      <c r="E23" s="8">
        <v>47172</v>
      </c>
      <c r="F23" s="12">
        <f>SUM(C23:E23)</f>
        <v>95786</v>
      </c>
      <c r="G23" s="8">
        <v>14180</v>
      </c>
      <c r="H23" s="15">
        <v>9237</v>
      </c>
      <c r="I23" s="15">
        <v>23159</v>
      </c>
      <c r="J23" s="15">
        <v>9681</v>
      </c>
      <c r="K23" s="15">
        <v>18170</v>
      </c>
      <c r="L23" s="15">
        <v>9599</v>
      </c>
      <c r="M23" s="15">
        <v>10869</v>
      </c>
      <c r="N23" s="15">
        <v>15165</v>
      </c>
      <c r="O23" s="15">
        <v>33341</v>
      </c>
      <c r="P23" s="15">
        <v>7820</v>
      </c>
      <c r="Q23" s="15">
        <v>3247</v>
      </c>
      <c r="R23" s="15">
        <v>10739</v>
      </c>
      <c r="S23" s="15">
        <v>3171</v>
      </c>
      <c r="T23" s="15">
        <v>3945</v>
      </c>
      <c r="U23" s="10">
        <f aca="true" t="shared" si="5" ref="U23:U34">SUM(F23:T23)</f>
        <v>268109</v>
      </c>
    </row>
    <row r="24" spans="1:21" ht="51.75" customHeight="1">
      <c r="A24" s="9">
        <v>1200</v>
      </c>
      <c r="B24" s="7" t="s">
        <v>9</v>
      </c>
      <c r="C24" s="8">
        <v>3863</v>
      </c>
      <c r="D24" s="8">
        <v>9590</v>
      </c>
      <c r="E24" s="8">
        <v>13068</v>
      </c>
      <c r="F24" s="12">
        <f>SUM(C24:E24)</f>
        <v>26521</v>
      </c>
      <c r="G24" s="8">
        <v>3930</v>
      </c>
      <c r="H24" s="8">
        <v>2572</v>
      </c>
      <c r="I24" s="8">
        <v>6534</v>
      </c>
      <c r="J24" s="8">
        <v>2686</v>
      </c>
      <c r="K24" s="8">
        <v>5006</v>
      </c>
      <c r="L24" s="8">
        <v>2646</v>
      </c>
      <c r="M24" s="8">
        <v>3063</v>
      </c>
      <c r="N24" s="8">
        <v>4190</v>
      </c>
      <c r="O24" s="8">
        <v>9226</v>
      </c>
      <c r="P24" s="8">
        <v>2362</v>
      </c>
      <c r="Q24" s="8">
        <v>947</v>
      </c>
      <c r="R24" s="8">
        <v>2975</v>
      </c>
      <c r="S24" s="8">
        <v>892</v>
      </c>
      <c r="T24" s="1">
        <v>1103</v>
      </c>
      <c r="U24" s="10">
        <f t="shared" si="5"/>
        <v>74653</v>
      </c>
    </row>
    <row r="25" spans="1:21" ht="24" customHeight="1">
      <c r="A25" s="9">
        <v>2100</v>
      </c>
      <c r="B25" s="7" t="s">
        <v>1</v>
      </c>
      <c r="C25" s="15"/>
      <c r="D25" s="15"/>
      <c r="E25" s="15"/>
      <c r="F25" s="12">
        <f>SUM(C25:E25)</f>
        <v>0</v>
      </c>
      <c r="G25" s="15"/>
      <c r="H25" s="15">
        <v>20</v>
      </c>
      <c r="I25" s="15"/>
      <c r="J25" s="15">
        <v>20</v>
      </c>
      <c r="K25" s="15">
        <v>10</v>
      </c>
      <c r="L25" s="15">
        <v>20</v>
      </c>
      <c r="M25" s="15">
        <v>10</v>
      </c>
      <c r="N25" s="15">
        <v>10</v>
      </c>
      <c r="O25" s="15">
        <v>10</v>
      </c>
      <c r="P25" s="15"/>
      <c r="Q25" s="15"/>
      <c r="R25" s="15"/>
      <c r="S25" s="15"/>
      <c r="T25" s="15">
        <v>10</v>
      </c>
      <c r="U25" s="10">
        <f t="shared" si="5"/>
        <v>110</v>
      </c>
    </row>
    <row r="26" spans="1:21" ht="18" customHeight="1">
      <c r="A26" s="9">
        <v>2200</v>
      </c>
      <c r="B26" s="7" t="s">
        <v>10</v>
      </c>
      <c r="C26" s="8">
        <v>2928</v>
      </c>
      <c r="D26" s="8">
        <v>9811</v>
      </c>
      <c r="E26" s="8">
        <v>12221</v>
      </c>
      <c r="F26" s="12">
        <f>SUM(C26:E26)</f>
        <v>24960</v>
      </c>
      <c r="G26" s="8">
        <v>3392</v>
      </c>
      <c r="H26" s="15">
        <v>3870</v>
      </c>
      <c r="I26" s="15">
        <v>8200</v>
      </c>
      <c r="J26" s="15">
        <v>1846</v>
      </c>
      <c r="K26" s="15">
        <v>4412</v>
      </c>
      <c r="L26" s="15">
        <v>2852</v>
      </c>
      <c r="M26" s="15">
        <v>10667</v>
      </c>
      <c r="N26" s="15">
        <v>1530</v>
      </c>
      <c r="O26" s="15">
        <v>4304</v>
      </c>
      <c r="P26" s="15">
        <v>2248</v>
      </c>
      <c r="Q26" s="15">
        <v>2030</v>
      </c>
      <c r="R26" s="15">
        <v>5660</v>
      </c>
      <c r="S26" s="15">
        <v>189</v>
      </c>
      <c r="T26" s="15">
        <v>307</v>
      </c>
      <c r="U26" s="10">
        <f t="shared" si="5"/>
        <v>76467</v>
      </c>
    </row>
    <row r="27" spans="1:21" ht="24" customHeight="1">
      <c r="A27" s="9">
        <v>2300</v>
      </c>
      <c r="B27" s="7" t="s">
        <v>11</v>
      </c>
      <c r="C27" s="15">
        <v>740</v>
      </c>
      <c r="D27" s="15">
        <v>1722</v>
      </c>
      <c r="E27" s="15">
        <v>3657</v>
      </c>
      <c r="F27" s="12">
        <f>SUM(C27:E27)</f>
        <v>6119</v>
      </c>
      <c r="G27" s="15">
        <v>774</v>
      </c>
      <c r="H27" s="15">
        <v>1141</v>
      </c>
      <c r="I27" s="15">
        <v>1061</v>
      </c>
      <c r="J27" s="15">
        <v>650</v>
      </c>
      <c r="K27" s="15">
        <v>1250</v>
      </c>
      <c r="L27" s="15">
        <v>1581</v>
      </c>
      <c r="M27" s="15">
        <v>1117</v>
      </c>
      <c r="N27" s="15">
        <v>2500</v>
      </c>
      <c r="O27" s="15">
        <v>5043</v>
      </c>
      <c r="P27" s="15">
        <v>750</v>
      </c>
      <c r="Q27" s="15">
        <v>417</v>
      </c>
      <c r="R27" s="15">
        <v>560</v>
      </c>
      <c r="S27" s="15">
        <v>67</v>
      </c>
      <c r="T27" s="15">
        <v>603</v>
      </c>
      <c r="U27" s="10">
        <f t="shared" si="5"/>
        <v>23633</v>
      </c>
    </row>
    <row r="28" spans="1:21" ht="20.25" customHeight="1">
      <c r="A28" s="66" t="s">
        <v>42</v>
      </c>
      <c r="B28" s="80"/>
      <c r="C28" s="10">
        <f aca="true" t="shared" si="6" ref="C28:U28">SUM(C23:C27)</f>
        <v>21476</v>
      </c>
      <c r="D28" s="10">
        <f t="shared" si="6"/>
        <v>55792</v>
      </c>
      <c r="E28" s="10">
        <f t="shared" si="6"/>
        <v>76118</v>
      </c>
      <c r="F28" s="10">
        <f t="shared" si="6"/>
        <v>153386</v>
      </c>
      <c r="G28" s="10">
        <f t="shared" si="6"/>
        <v>22276</v>
      </c>
      <c r="H28" s="10">
        <f t="shared" si="6"/>
        <v>16840</v>
      </c>
      <c r="I28" s="10">
        <f t="shared" si="6"/>
        <v>38954</v>
      </c>
      <c r="J28" s="10">
        <f t="shared" si="6"/>
        <v>14883</v>
      </c>
      <c r="K28" s="10">
        <f t="shared" si="6"/>
        <v>28848</v>
      </c>
      <c r="L28" s="10">
        <f t="shared" si="6"/>
        <v>16698</v>
      </c>
      <c r="M28" s="10">
        <f t="shared" si="6"/>
        <v>25726</v>
      </c>
      <c r="N28" s="10">
        <f t="shared" si="6"/>
        <v>23395</v>
      </c>
      <c r="O28" s="10">
        <f t="shared" si="6"/>
        <v>51924</v>
      </c>
      <c r="P28" s="10">
        <f t="shared" si="6"/>
        <v>13180</v>
      </c>
      <c r="Q28" s="10">
        <f t="shared" si="6"/>
        <v>6641</v>
      </c>
      <c r="R28" s="10">
        <f t="shared" si="6"/>
        <v>19934</v>
      </c>
      <c r="S28" s="10">
        <f t="shared" si="6"/>
        <v>4319</v>
      </c>
      <c r="T28" s="10">
        <f t="shared" si="6"/>
        <v>5968</v>
      </c>
      <c r="U28" s="10">
        <f t="shared" si="6"/>
        <v>442972</v>
      </c>
    </row>
    <row r="29" spans="1:21" ht="38.25" customHeight="1">
      <c r="A29" s="66" t="s">
        <v>54</v>
      </c>
      <c r="B29" s="80"/>
      <c r="C29" s="11">
        <f aca="true" t="shared" si="7" ref="C29:U29">C28/C8/12</f>
        <v>71.58666666666666</v>
      </c>
      <c r="D29" s="11">
        <f t="shared" si="7"/>
        <v>69.39303482587064</v>
      </c>
      <c r="E29" s="11">
        <f t="shared" si="7"/>
        <v>69.7051282051282</v>
      </c>
      <c r="F29" s="11">
        <f t="shared" si="7"/>
        <v>69.84790528233151</v>
      </c>
      <c r="G29" s="11">
        <f t="shared" si="7"/>
        <v>80.71014492753623</v>
      </c>
      <c r="H29" s="11">
        <f t="shared" si="7"/>
        <v>82.54901960784314</v>
      </c>
      <c r="I29" s="11">
        <f t="shared" si="7"/>
        <v>77.28968253968254</v>
      </c>
      <c r="J29" s="11">
        <f t="shared" si="7"/>
        <v>82.68333333333334</v>
      </c>
      <c r="K29" s="11">
        <f t="shared" si="7"/>
        <v>96.16000000000001</v>
      </c>
      <c r="L29" s="11">
        <f t="shared" si="7"/>
        <v>139.15</v>
      </c>
      <c r="M29" s="11">
        <f t="shared" si="7"/>
        <v>89.3263888888889</v>
      </c>
      <c r="N29" s="11">
        <f t="shared" si="7"/>
        <v>84.76449275362319</v>
      </c>
      <c r="O29" s="11">
        <f t="shared" si="7"/>
        <v>84.84313725490196</v>
      </c>
      <c r="P29" s="11">
        <f t="shared" si="7"/>
        <v>73.22222222222221</v>
      </c>
      <c r="Q29" s="11">
        <f t="shared" si="7"/>
        <v>46.11805555555555</v>
      </c>
      <c r="R29" s="11">
        <f t="shared" si="7"/>
        <v>103.82291666666667</v>
      </c>
      <c r="S29" s="11">
        <f t="shared" si="7"/>
        <v>71.98333333333333</v>
      </c>
      <c r="T29" s="11">
        <f t="shared" si="7"/>
        <v>71.04761904761905</v>
      </c>
      <c r="U29" s="11">
        <f t="shared" si="7"/>
        <v>78.87678062678063</v>
      </c>
    </row>
    <row r="30" spans="1:21" ht="15.75" customHeight="1">
      <c r="A30" s="18"/>
      <c r="B30" s="4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56"/>
      <c r="U30" s="55"/>
    </row>
    <row r="31" spans="1:21" ht="12" customHeight="1">
      <c r="A31" s="58" t="s">
        <v>46</v>
      </c>
      <c r="B31" s="59"/>
      <c r="C31" s="8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57"/>
      <c r="U31" s="55"/>
    </row>
    <row r="32" spans="1:21" ht="39.75" customHeight="1">
      <c r="A32" s="72" t="s">
        <v>60</v>
      </c>
      <c r="B32" s="73"/>
      <c r="C32" s="8">
        <v>6845</v>
      </c>
      <c r="D32" s="8">
        <v>16428</v>
      </c>
      <c r="E32" s="8">
        <v>23274</v>
      </c>
      <c r="F32" s="12">
        <f>SUM(C32:E32)</f>
        <v>46547</v>
      </c>
      <c r="G32" s="8">
        <v>5818</v>
      </c>
      <c r="H32" s="8">
        <v>3765</v>
      </c>
      <c r="I32" s="8">
        <v>14033</v>
      </c>
      <c r="J32" s="8">
        <v>4107</v>
      </c>
      <c r="K32" s="8">
        <v>6503</v>
      </c>
      <c r="L32" s="8">
        <v>3423</v>
      </c>
      <c r="M32" s="8">
        <v>6503</v>
      </c>
      <c r="N32" s="8">
        <v>5818</v>
      </c>
      <c r="O32" s="8">
        <v>13006</v>
      </c>
      <c r="P32" s="8">
        <v>3765</v>
      </c>
      <c r="Q32" s="8">
        <v>3080</v>
      </c>
      <c r="R32" s="8">
        <v>4107</v>
      </c>
      <c r="S32" s="8">
        <v>1711</v>
      </c>
      <c r="T32" s="8">
        <v>2054</v>
      </c>
      <c r="U32" s="10">
        <f t="shared" si="5"/>
        <v>124240</v>
      </c>
    </row>
    <row r="33" spans="1:21" ht="39.75" customHeight="1">
      <c r="A33" s="9">
        <v>2363</v>
      </c>
      <c r="B33" s="42" t="s">
        <v>61</v>
      </c>
      <c r="C33" s="15">
        <v>9053</v>
      </c>
      <c r="D33" s="15">
        <v>21204</v>
      </c>
      <c r="E33" s="15">
        <v>29440</v>
      </c>
      <c r="F33" s="12">
        <f>SUM(C33:E33)</f>
        <v>59697</v>
      </c>
      <c r="G33" s="15">
        <v>4000</v>
      </c>
      <c r="H33" s="15">
        <v>4000</v>
      </c>
      <c r="I33" s="15">
        <v>11000</v>
      </c>
      <c r="J33" s="15">
        <v>3700</v>
      </c>
      <c r="K33" s="15">
        <v>8000</v>
      </c>
      <c r="L33" s="15">
        <v>5100</v>
      </c>
      <c r="M33" s="15">
        <v>5800</v>
      </c>
      <c r="N33" s="15">
        <v>5170</v>
      </c>
      <c r="O33" s="15">
        <v>11700</v>
      </c>
      <c r="P33" s="15">
        <v>3900</v>
      </c>
      <c r="Q33" s="15">
        <v>1749</v>
      </c>
      <c r="R33" s="15">
        <v>4130</v>
      </c>
      <c r="S33" s="15">
        <v>1550</v>
      </c>
      <c r="T33" s="15">
        <v>1232</v>
      </c>
      <c r="U33" s="10">
        <f t="shared" si="5"/>
        <v>130728</v>
      </c>
    </row>
    <row r="34" spans="1:21" ht="15.75" customHeight="1">
      <c r="A34" s="75" t="s">
        <v>45</v>
      </c>
      <c r="B34" s="61"/>
      <c r="C34" s="8"/>
      <c r="D34" s="8"/>
      <c r="E34" s="8"/>
      <c r="F34" s="12">
        <f>SUM(C34:E34)</f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0">
        <f t="shared" si="5"/>
        <v>0</v>
      </c>
    </row>
    <row r="35" spans="1:21" ht="15.75" customHeight="1">
      <c r="A35" s="45" t="s">
        <v>62</v>
      </c>
      <c r="B35" s="45"/>
      <c r="C35" s="16">
        <f>SUM(C32:C34)</f>
        <v>15898</v>
      </c>
      <c r="D35" s="16">
        <f aca="true" t="shared" si="8" ref="D35:U35">SUM(D32:D34)</f>
        <v>37632</v>
      </c>
      <c r="E35" s="16">
        <f t="shared" si="8"/>
        <v>52714</v>
      </c>
      <c r="F35" s="16">
        <f t="shared" si="8"/>
        <v>106244</v>
      </c>
      <c r="G35" s="16">
        <f t="shared" si="8"/>
        <v>9818</v>
      </c>
      <c r="H35" s="16">
        <f t="shared" si="8"/>
        <v>7765</v>
      </c>
      <c r="I35" s="16">
        <f t="shared" si="8"/>
        <v>25033</v>
      </c>
      <c r="J35" s="16">
        <f t="shared" si="8"/>
        <v>7807</v>
      </c>
      <c r="K35" s="16">
        <f t="shared" si="8"/>
        <v>14503</v>
      </c>
      <c r="L35" s="16">
        <f t="shared" si="8"/>
        <v>8523</v>
      </c>
      <c r="M35" s="16">
        <f t="shared" si="8"/>
        <v>12303</v>
      </c>
      <c r="N35" s="16">
        <f t="shared" si="8"/>
        <v>10988</v>
      </c>
      <c r="O35" s="16">
        <f t="shared" si="8"/>
        <v>24706</v>
      </c>
      <c r="P35" s="16">
        <f t="shared" si="8"/>
        <v>7665</v>
      </c>
      <c r="Q35" s="16">
        <f t="shared" si="8"/>
        <v>4829</v>
      </c>
      <c r="R35" s="16">
        <f t="shared" si="8"/>
        <v>8237</v>
      </c>
      <c r="S35" s="16">
        <f t="shared" si="8"/>
        <v>3261</v>
      </c>
      <c r="T35" s="16">
        <f t="shared" si="8"/>
        <v>3286</v>
      </c>
      <c r="U35" s="16">
        <f t="shared" si="8"/>
        <v>254968</v>
      </c>
    </row>
    <row r="36" spans="1:21" ht="24" customHeight="1">
      <c r="A36" s="74" t="s">
        <v>63</v>
      </c>
      <c r="B36" s="74"/>
      <c r="C36" s="15">
        <f>C20+C28+C35</f>
        <v>117809</v>
      </c>
      <c r="D36" s="15">
        <f aca="true" t="shared" si="9" ref="D36:U36">D20+D28+D35</f>
        <v>214223</v>
      </c>
      <c r="E36" s="15">
        <f t="shared" si="9"/>
        <v>304677</v>
      </c>
      <c r="F36" s="15">
        <f t="shared" si="9"/>
        <v>636709</v>
      </c>
      <c r="G36" s="15">
        <f t="shared" si="9"/>
        <v>67518</v>
      </c>
      <c r="H36" s="15">
        <f t="shared" si="9"/>
        <v>50064</v>
      </c>
      <c r="I36" s="15">
        <f t="shared" si="9"/>
        <v>133375</v>
      </c>
      <c r="J36" s="15">
        <f t="shared" si="9"/>
        <v>49267</v>
      </c>
      <c r="K36" s="15">
        <f t="shared" si="9"/>
        <v>108390</v>
      </c>
      <c r="L36" s="15">
        <f t="shared" si="9"/>
        <v>57412</v>
      </c>
      <c r="M36" s="15">
        <f t="shared" si="9"/>
        <v>83685</v>
      </c>
      <c r="N36" s="15">
        <f t="shared" si="9"/>
        <v>80112</v>
      </c>
      <c r="O36" s="15">
        <f t="shared" si="9"/>
        <v>155574</v>
      </c>
      <c r="P36" s="15">
        <f t="shared" si="9"/>
        <v>38525</v>
      </c>
      <c r="Q36" s="15">
        <f t="shared" si="9"/>
        <v>20390</v>
      </c>
      <c r="R36" s="15">
        <f t="shared" si="9"/>
        <v>47104</v>
      </c>
      <c r="S36" s="15">
        <f t="shared" si="9"/>
        <v>12403</v>
      </c>
      <c r="T36" s="15">
        <f t="shared" si="9"/>
        <v>25296</v>
      </c>
      <c r="U36" s="15">
        <f t="shared" si="9"/>
        <v>1565824</v>
      </c>
    </row>
    <row r="38" spans="3:7" ht="12.75">
      <c r="C38" s="1" t="s">
        <v>67</v>
      </c>
      <c r="G38" s="1" t="s">
        <v>68</v>
      </c>
    </row>
  </sheetData>
  <sheetProtection/>
  <mergeCells count="11">
    <mergeCell ref="A20:B20"/>
    <mergeCell ref="A21:B21"/>
    <mergeCell ref="A32:B32"/>
    <mergeCell ref="A36:B36"/>
    <mergeCell ref="B4:E4"/>
    <mergeCell ref="A34:B34"/>
    <mergeCell ref="A22:U22"/>
    <mergeCell ref="A28:B28"/>
    <mergeCell ref="A29:B29"/>
    <mergeCell ref="A31:C31"/>
    <mergeCell ref="A14:U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2013-03-20T08:32:09Z</cp:lastPrinted>
  <dcterms:created xsi:type="dcterms:W3CDTF">2004-02-26T13:25:26Z</dcterms:created>
  <dcterms:modified xsi:type="dcterms:W3CDTF">2013-04-04T11:35:27Z</dcterms:modified>
  <cp:category/>
  <cp:version/>
  <cp:contentType/>
  <cp:contentStatus/>
</cp:coreProperties>
</file>