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tabRatio="596" activeTab="1"/>
  </bookViews>
  <sheets>
    <sheet name="MD interešu izgl" sheetId="1" r:id="rId1"/>
    <sheet name="MD interešu izgl.kvalit" sheetId="2" r:id="rId2"/>
  </sheets>
  <definedNames/>
  <calcPr fullCalcOnLoad="1"/>
</workbook>
</file>

<file path=xl/sharedStrings.xml><?xml version="1.0" encoding="utf-8"?>
<sst xmlns="http://schemas.openxmlformats.org/spreadsheetml/2006/main" count="181" uniqueCount="103">
  <si>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</si>
  <si>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</si>
  <si>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</si>
  <si>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</si>
  <si>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</si>
  <si>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</si>
  <si>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</si>
  <si>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</si>
  <si>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</si>
  <si>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</si>
  <si>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</si>
  <si>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</si>
  <si>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</si>
  <si>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>Sarkaņu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</si>
  <si>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</si>
  <si>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</si>
  <si>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</si>
  <si>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</si>
  <si>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</si>
  <si>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</si>
  <si>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</si>
  <si>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</si>
  <si>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</si>
  <si>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</si>
  <si>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</si>
  <si>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</si>
  <si>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</si>
  <si>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</si>
  <si>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</si>
  <si>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</si>
  <si>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</si>
  <si>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</si>
  <si>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</si>
  <si>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</si>
  <si>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</si>
  <si>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</si>
  <si>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</si>
  <si>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</si>
  <si>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Sarkaņu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</si>
  <si>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</si>
  <si>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</si>
  <si>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</si>
  <si>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</si>
  <si>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</si>
  <si>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</si>
  <si>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</si>
  <si>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</si>
  <si>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</si>
  <si>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</si>
  <si>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</si>
  <si>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</si>
  <si>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</si>
  <si>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</si>
  <si>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 sporta skolu pedagogu daļējai darba samaksai un valsts sociālās apdrošināšanas</t>
  </si>
  <si>
    <t>Madonas bērnu un jauniešu centrs</t>
  </si>
  <si>
    <t>N.p.k.</t>
  </si>
  <si>
    <t>Pirmskolas izglītības iestāde "Priedīte"</t>
  </si>
  <si>
    <t>Pirmskolas izglītības iestāde "Saulīte"</t>
  </si>
  <si>
    <t>Pirmskolas izglītības iestāde "Pasaciņa"</t>
  </si>
  <si>
    <t>Pirmskolas izglītības iestāde "Brīnumdārzs"</t>
  </si>
  <si>
    <t>Rezerve</t>
  </si>
  <si>
    <t>Andreja Eglīša Ļaudonas vidusskola</t>
  </si>
  <si>
    <t>Mērķdotācijas sadalījums  Madonas novada pašvaldības interešu izglītības programmu</t>
  </si>
  <si>
    <t>Skolēnu skaits uz 01.09.2013.</t>
  </si>
  <si>
    <t>Pirmskolas izglītības iestāde "Kastanītis"</t>
  </si>
  <si>
    <t>4.kvalitātes pakāpe</t>
  </si>
  <si>
    <t>3. kvalitātes pakāpe (likmes)</t>
  </si>
  <si>
    <t>4. kvalitātes pakāpe (likmes)</t>
  </si>
  <si>
    <t>5. kvalitātes pakāpe (likmes)</t>
  </si>
  <si>
    <t>Kopā</t>
  </si>
  <si>
    <t>3, kvalitātes pakāpe</t>
  </si>
  <si>
    <t>Nosacīto skolēnu skaits uz 01.09.2013.</t>
  </si>
  <si>
    <t>19.</t>
  </si>
  <si>
    <t xml:space="preserve">Sociālā apdrošināšana  EUR </t>
  </si>
  <si>
    <t>Mēnesī tarifikācijai EUR</t>
  </si>
  <si>
    <t xml:space="preserve">Darba samaksa EUR </t>
  </si>
  <si>
    <t>Kopā    8.mēnešiem                      EUR</t>
  </si>
  <si>
    <t>Kopā   8.mēnešiem                      EUR</t>
  </si>
  <si>
    <t>Sociālā apdrošināšana  EUR</t>
  </si>
  <si>
    <t>Tarifikācijai mēnesī EUR</t>
  </si>
  <si>
    <t>21.</t>
  </si>
  <si>
    <t>22.</t>
  </si>
  <si>
    <t>24.</t>
  </si>
  <si>
    <t>20.</t>
  </si>
  <si>
    <t>23.</t>
  </si>
  <si>
    <t xml:space="preserve">3, kvalitātes pakāpe </t>
  </si>
  <si>
    <t xml:space="preserve">4.kvalitātes pakāpe </t>
  </si>
  <si>
    <t xml:space="preserve">5.kvalitātes pakāpe </t>
  </si>
  <si>
    <t xml:space="preserve"> obligātajām iemaksām 2015.gada astoņiem mēnešiem</t>
  </si>
  <si>
    <t>Kopā       8.mēnešiem                       EUR</t>
  </si>
  <si>
    <t>.</t>
  </si>
  <si>
    <t>Kopā 8.mēnešiem                      EUR</t>
  </si>
  <si>
    <t>REZERVE 3.kval.pak.</t>
  </si>
  <si>
    <t>Pielikums</t>
  </si>
  <si>
    <t>22.01.2015. lēmumam Nr.21</t>
  </si>
  <si>
    <t>(protokols Nr.21, 21.p.)</t>
  </si>
  <si>
    <t>Madonas novada pašvaldības domes</t>
  </si>
  <si>
    <t>Domes priekšsēdētāja vietnieks</t>
  </si>
  <si>
    <t>A.Lungtevičs</t>
  </si>
  <si>
    <r>
      <t xml:space="preserve">Mērķdotācijas sadalījums  Madonas novada pašvaldības </t>
    </r>
    <r>
      <rPr>
        <b/>
        <sz val="12"/>
        <rFont val="Times New Roman"/>
        <family val="1"/>
      </rPr>
      <t>interešu</t>
    </r>
    <r>
      <rPr>
        <b/>
        <sz val="12"/>
        <color indexed="8"/>
        <rFont val="Times New Roman"/>
        <family val="1"/>
      </rPr>
      <t xml:space="preserve"> izglītības programmu</t>
    </r>
  </si>
  <si>
    <r>
      <t xml:space="preserve">un sporta skolu pedagogu </t>
    </r>
    <r>
      <rPr>
        <b/>
        <sz val="12"/>
        <rFont val="Times New Roman"/>
        <family val="1"/>
      </rPr>
      <t>piemaksai par kvalitāti</t>
    </r>
    <r>
      <rPr>
        <b/>
        <sz val="12"/>
        <color indexed="8"/>
        <rFont val="Times New Roman"/>
        <family val="1"/>
      </rPr>
      <t xml:space="preserve"> un valsts sociālās apdrošināšanas</t>
    </r>
  </si>
  <si>
    <t>Domes prieksšsēdētāja vietnieks</t>
  </si>
  <si>
    <t>A.Lungevičs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</si>
</sst>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32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wrapText="1"/>
    </xf>
    <xf numFmtId="0" fontId="25" fillId="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/>
    </xf>
    <xf numFmtId="0" fontId="22" fillId="4" borderId="1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5" fillId="0" borderId="17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" fontId="25" fillId="32" borderId="10" xfId="0" applyNumberFormat="1" applyFont="1" applyFill="1" applyBorder="1" applyAlignment="1">
      <alignment/>
    </xf>
    <xf numFmtId="173" fontId="25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1" fontId="25" fillId="33" borderId="10" xfId="0" applyNumberFormat="1" applyFont="1" applyFill="1" applyBorder="1" applyAlignment="1">
      <alignment/>
    </xf>
    <xf numFmtId="173" fontId="25" fillId="33" borderId="10" xfId="0" applyNumberFormat="1" applyFont="1" applyFill="1" applyBorder="1" applyAlignment="1">
      <alignment/>
    </xf>
    <xf numFmtId="1" fontId="25" fillId="4" borderId="10" xfId="0" applyNumberFormat="1" applyFont="1" applyFill="1" applyBorder="1" applyAlignment="1">
      <alignment/>
    </xf>
    <xf numFmtId="173" fontId="25" fillId="0" borderId="10" xfId="0" applyNumberFormat="1" applyFont="1" applyFill="1" applyBorder="1" applyAlignment="1">
      <alignment/>
    </xf>
    <xf numFmtId="1" fontId="25" fillId="10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1" fontId="24" fillId="32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/>
    </xf>
    <xf numFmtId="173" fontId="24" fillId="32" borderId="10" xfId="0" applyNumberFormat="1" applyFont="1" applyFill="1" applyBorder="1" applyAlignment="1">
      <alignment/>
    </xf>
    <xf numFmtId="173" fontId="24" fillId="4" borderId="10" xfId="0" applyNumberFormat="1" applyFont="1" applyFill="1" applyBorder="1" applyAlignment="1">
      <alignment/>
    </xf>
    <xf numFmtId="1" fontId="26" fillId="0" borderId="0" xfId="0" applyNumberFormat="1" applyFont="1" applyAlignment="1">
      <alignment/>
    </xf>
    <xf numFmtId="0" fontId="28" fillId="0" borderId="0" xfId="0" applyFont="1" applyAlignment="1">
      <alignment/>
    </xf>
    <xf numFmtId="1" fontId="21" fillId="0" borderId="0" xfId="0" applyNumberFormat="1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E1" sqref="E1:G4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8.57421875" style="0" hidden="1" customWidth="1"/>
    <col min="4" max="7" width="11.7109375" style="0" customWidth="1"/>
  </cols>
  <sheetData>
    <row r="1" spans="1:8" ht="15">
      <c r="A1" s="12"/>
      <c r="B1" s="12"/>
      <c r="C1" s="12"/>
      <c r="D1" s="12"/>
      <c r="E1" s="12" t="s">
        <v>93</v>
      </c>
      <c r="F1" s="12"/>
      <c r="G1" s="12"/>
      <c r="H1" s="12"/>
    </row>
    <row r="2" spans="1:8" ht="15">
      <c r="A2" s="12"/>
      <c r="B2" s="12"/>
      <c r="C2" s="12"/>
      <c r="D2" s="12"/>
      <c r="E2" s="12" t="s">
        <v>96</v>
      </c>
      <c r="F2" s="12"/>
      <c r="G2" s="12"/>
      <c r="H2" s="12"/>
    </row>
    <row r="3" spans="1:8" ht="15">
      <c r="A3" s="12"/>
      <c r="B3" s="12"/>
      <c r="C3" s="12"/>
      <c r="D3" s="12"/>
      <c r="E3" s="12" t="s">
        <v>94</v>
      </c>
      <c r="F3" s="12"/>
      <c r="G3" s="12"/>
      <c r="H3" s="12"/>
    </row>
    <row r="4" spans="1:8" ht="15">
      <c r="A4" s="12"/>
      <c r="B4" s="12"/>
      <c r="C4" s="12"/>
      <c r="D4" s="12"/>
      <c r="E4" s="12" t="s">
        <v>95</v>
      </c>
      <c r="F4" s="12"/>
      <c r="G4" s="12"/>
      <c r="H4" s="12"/>
    </row>
    <row r="5" spans="1:8" s="2" customFormat="1" ht="14.25" customHeight="1">
      <c r="A5" s="12"/>
      <c r="B5" s="13" t="s">
        <v>62</v>
      </c>
      <c r="C5" s="13"/>
      <c r="D5" s="12"/>
      <c r="E5" s="12"/>
      <c r="F5" s="12"/>
      <c r="G5" s="12"/>
      <c r="H5" s="12"/>
    </row>
    <row r="6" spans="1:8" s="2" customFormat="1" ht="14.25" customHeight="1">
      <c r="A6" s="12"/>
      <c r="B6" s="13" t="s">
        <v>53</v>
      </c>
      <c r="C6" s="13"/>
      <c r="D6" s="12"/>
      <c r="E6" s="12"/>
      <c r="F6" s="12"/>
      <c r="G6" s="12"/>
      <c r="H6" s="12"/>
    </row>
    <row r="7" spans="1:8" s="2" customFormat="1" ht="15">
      <c r="A7" s="12"/>
      <c r="B7" s="13" t="s">
        <v>88</v>
      </c>
      <c r="C7" s="13"/>
      <c r="D7" s="12"/>
      <c r="E7" s="12"/>
      <c r="F7" s="12"/>
      <c r="G7" s="12"/>
      <c r="H7" s="12"/>
    </row>
    <row r="8" spans="1:8" ht="15">
      <c r="A8" s="12"/>
      <c r="B8" s="12"/>
      <c r="C8" s="12"/>
      <c r="D8" s="12"/>
      <c r="E8" s="12"/>
      <c r="F8" s="12"/>
      <c r="G8" s="12"/>
      <c r="H8" s="12"/>
    </row>
    <row r="9" spans="1:8" ht="46.5" customHeight="1">
      <c r="A9" s="14" t="s">
        <v>22</v>
      </c>
      <c r="B9" s="14" t="s">
        <v>21</v>
      </c>
      <c r="C9" s="14"/>
      <c r="D9" s="14" t="s">
        <v>75</v>
      </c>
      <c r="E9" s="14" t="s">
        <v>73</v>
      </c>
      <c r="F9" s="15" t="s">
        <v>89</v>
      </c>
      <c r="G9" s="16" t="s">
        <v>74</v>
      </c>
      <c r="H9" s="12"/>
    </row>
    <row r="10" spans="1:8" ht="13.5" customHeight="1">
      <c r="A10" s="17">
        <v>1</v>
      </c>
      <c r="B10" s="17">
        <v>2</v>
      </c>
      <c r="C10" s="17"/>
      <c r="D10" s="17">
        <v>3</v>
      </c>
      <c r="E10" s="17">
        <v>4</v>
      </c>
      <c r="F10" s="18">
        <v>5</v>
      </c>
      <c r="G10" s="17">
        <v>6</v>
      </c>
      <c r="H10" s="12"/>
    </row>
    <row r="11" spans="1:8" ht="15">
      <c r="A11" s="19"/>
      <c r="B11" s="20" t="s">
        <v>23</v>
      </c>
      <c r="C11" s="20"/>
      <c r="D11" s="20"/>
      <c r="E11" s="19"/>
      <c r="F11" s="20"/>
      <c r="G11" s="19"/>
      <c r="H11" s="12"/>
    </row>
    <row r="12" spans="1:8" ht="15">
      <c r="A12" s="21" t="s">
        <v>15</v>
      </c>
      <c r="B12" s="19" t="s">
        <v>0</v>
      </c>
      <c r="C12" s="19"/>
      <c r="D12" s="19">
        <v>4159</v>
      </c>
      <c r="E12" s="22">
        <f>F12-D12</f>
        <v>981</v>
      </c>
      <c r="F12" s="23">
        <v>5140</v>
      </c>
      <c r="G12" s="22">
        <f>D12/8</f>
        <v>519.875</v>
      </c>
      <c r="H12" s="12"/>
    </row>
    <row r="13" spans="1:8" ht="15">
      <c r="A13" s="21" t="s">
        <v>16</v>
      </c>
      <c r="B13" s="19" t="s">
        <v>1</v>
      </c>
      <c r="C13" s="19"/>
      <c r="D13" s="19">
        <v>3680</v>
      </c>
      <c r="E13" s="22">
        <f aca="true" t="shared" si="0" ref="E13:E49">F13-D13</f>
        <v>868</v>
      </c>
      <c r="F13" s="23">
        <v>4548</v>
      </c>
      <c r="G13" s="22">
        <f aca="true" t="shared" si="1" ref="G13:G49">D13/8</f>
        <v>460</v>
      </c>
      <c r="H13" s="12"/>
    </row>
    <row r="14" spans="1:8" ht="15">
      <c r="A14" s="21" t="s">
        <v>17</v>
      </c>
      <c r="B14" s="19" t="s">
        <v>25</v>
      </c>
      <c r="C14" s="19"/>
      <c r="D14" s="19">
        <v>3199</v>
      </c>
      <c r="E14" s="22">
        <f t="shared" si="0"/>
        <v>755</v>
      </c>
      <c r="F14" s="23">
        <v>3954</v>
      </c>
      <c r="G14" s="22">
        <f t="shared" si="1"/>
        <v>399.875</v>
      </c>
      <c r="H14" s="12"/>
    </row>
    <row r="15" spans="1:8" ht="30">
      <c r="A15" s="21" t="s">
        <v>18</v>
      </c>
      <c r="B15" s="16" t="s">
        <v>24</v>
      </c>
      <c r="C15" s="16"/>
      <c r="D15" s="19">
        <v>319</v>
      </c>
      <c r="E15" s="22">
        <f t="shared" si="0"/>
        <v>75</v>
      </c>
      <c r="F15" s="23">
        <v>394</v>
      </c>
      <c r="G15" s="22">
        <f t="shared" si="1"/>
        <v>39.875</v>
      </c>
      <c r="H15" s="12"/>
    </row>
    <row r="16" spans="1:10" ht="15">
      <c r="A16" s="21" t="s">
        <v>19</v>
      </c>
      <c r="B16" s="16" t="s">
        <v>54</v>
      </c>
      <c r="C16" s="16"/>
      <c r="D16" s="16">
        <v>24424</v>
      </c>
      <c r="E16" s="22">
        <f t="shared" si="0"/>
        <v>5762</v>
      </c>
      <c r="F16" s="23">
        <v>30186</v>
      </c>
      <c r="G16" s="22">
        <f t="shared" si="1"/>
        <v>3053</v>
      </c>
      <c r="H16" s="12"/>
      <c r="J16" s="6"/>
    </row>
    <row r="17" spans="1:8" ht="30">
      <c r="A17" s="21">
        <v>6</v>
      </c>
      <c r="B17" s="16" t="s">
        <v>64</v>
      </c>
      <c r="C17" s="16"/>
      <c r="D17" s="16">
        <v>638</v>
      </c>
      <c r="E17" s="22">
        <f t="shared" si="0"/>
        <v>150</v>
      </c>
      <c r="F17" s="23">
        <v>788</v>
      </c>
      <c r="G17" s="22">
        <f t="shared" si="1"/>
        <v>79.75</v>
      </c>
      <c r="H17" s="12"/>
    </row>
    <row r="18" spans="1:8" ht="30">
      <c r="A18" s="21" t="s">
        <v>41</v>
      </c>
      <c r="B18" s="16" t="s">
        <v>56</v>
      </c>
      <c r="C18" s="16"/>
      <c r="D18" s="16">
        <v>638</v>
      </c>
      <c r="E18" s="22">
        <f t="shared" si="0"/>
        <v>150</v>
      </c>
      <c r="F18" s="23">
        <v>788</v>
      </c>
      <c r="G18" s="22">
        <f t="shared" si="1"/>
        <v>79.75</v>
      </c>
      <c r="H18" s="12"/>
    </row>
    <row r="19" spans="1:8" ht="15">
      <c r="A19" s="21" t="s">
        <v>42</v>
      </c>
      <c r="B19" s="16" t="s">
        <v>57</v>
      </c>
      <c r="C19" s="16"/>
      <c r="D19" s="16">
        <v>481</v>
      </c>
      <c r="E19" s="22">
        <f t="shared" si="0"/>
        <v>113</v>
      </c>
      <c r="F19" s="23">
        <v>594</v>
      </c>
      <c r="G19" s="22">
        <f t="shared" si="1"/>
        <v>60.125</v>
      </c>
      <c r="H19" s="12"/>
    </row>
    <row r="20" spans="1:8" ht="15">
      <c r="A20" s="21"/>
      <c r="B20" s="20" t="s">
        <v>26</v>
      </c>
      <c r="C20" s="20"/>
      <c r="D20" s="20"/>
      <c r="E20" s="22"/>
      <c r="F20" s="23"/>
      <c r="G20" s="22"/>
      <c r="H20" s="12"/>
    </row>
    <row r="21" spans="1:8" ht="15">
      <c r="A21" s="21" t="s">
        <v>43</v>
      </c>
      <c r="B21" s="19" t="s">
        <v>61</v>
      </c>
      <c r="C21" s="19"/>
      <c r="D21" s="19">
        <v>2879</v>
      </c>
      <c r="E21" s="22">
        <f t="shared" si="0"/>
        <v>679</v>
      </c>
      <c r="F21" s="23">
        <v>3558</v>
      </c>
      <c r="G21" s="22">
        <f t="shared" si="1"/>
        <v>359.875</v>
      </c>
      <c r="H21" s="12"/>
    </row>
    <row r="22" spans="1:8" ht="30">
      <c r="A22" s="21" t="s">
        <v>44</v>
      </c>
      <c r="B22" s="16" t="s">
        <v>59</v>
      </c>
      <c r="C22" s="16"/>
      <c r="D22" s="19">
        <v>319</v>
      </c>
      <c r="E22" s="22">
        <f t="shared" si="0"/>
        <v>75</v>
      </c>
      <c r="F22" s="23">
        <v>394</v>
      </c>
      <c r="G22" s="22">
        <f t="shared" si="1"/>
        <v>39.875</v>
      </c>
      <c r="H22" s="12"/>
    </row>
    <row r="23" spans="1:8" ht="15">
      <c r="A23" s="21"/>
      <c r="B23" s="20" t="s">
        <v>28</v>
      </c>
      <c r="C23" s="20"/>
      <c r="D23" s="20"/>
      <c r="E23" s="22"/>
      <c r="F23" s="23"/>
      <c r="G23" s="22"/>
      <c r="H23" s="12"/>
    </row>
    <row r="24" spans="1:11" ht="15">
      <c r="A24" s="21" t="s">
        <v>45</v>
      </c>
      <c r="B24" s="19" t="s">
        <v>2</v>
      </c>
      <c r="C24" s="19"/>
      <c r="D24" s="19">
        <v>3359</v>
      </c>
      <c r="E24" s="22">
        <f t="shared" si="0"/>
        <v>793</v>
      </c>
      <c r="F24" s="23">
        <v>4152</v>
      </c>
      <c r="G24" s="22">
        <f t="shared" si="1"/>
        <v>419.875</v>
      </c>
      <c r="H24" s="12"/>
      <c r="K24" s="6"/>
    </row>
    <row r="25" spans="1:8" ht="15">
      <c r="A25" s="21"/>
      <c r="B25" s="20" t="s">
        <v>29</v>
      </c>
      <c r="C25" s="20"/>
      <c r="D25" s="20"/>
      <c r="E25" s="22"/>
      <c r="F25" s="23"/>
      <c r="G25" s="22"/>
      <c r="H25" s="12"/>
    </row>
    <row r="26" spans="1:8" ht="15">
      <c r="A26" s="21" t="s">
        <v>46</v>
      </c>
      <c r="B26" s="19" t="s">
        <v>3</v>
      </c>
      <c r="C26" s="19"/>
      <c r="D26" s="19">
        <v>1761</v>
      </c>
      <c r="E26" s="22">
        <f t="shared" si="0"/>
        <v>415</v>
      </c>
      <c r="F26" s="23">
        <v>2176</v>
      </c>
      <c r="G26" s="22">
        <f t="shared" si="1"/>
        <v>220.125</v>
      </c>
      <c r="H26" s="12"/>
    </row>
    <row r="27" spans="1:8" ht="15">
      <c r="A27" s="21"/>
      <c r="B27" s="20" t="s">
        <v>30</v>
      </c>
      <c r="C27" s="20"/>
      <c r="D27" s="20"/>
      <c r="E27" s="22"/>
      <c r="F27" s="23"/>
      <c r="G27" s="22"/>
      <c r="H27" s="12"/>
    </row>
    <row r="28" spans="1:8" ht="15">
      <c r="A28" s="21" t="s">
        <v>47</v>
      </c>
      <c r="B28" s="19" t="s">
        <v>4</v>
      </c>
      <c r="C28" s="19"/>
      <c r="D28" s="19">
        <v>2079</v>
      </c>
      <c r="E28" s="22">
        <f t="shared" si="0"/>
        <v>491</v>
      </c>
      <c r="F28" s="23">
        <v>2570</v>
      </c>
      <c r="G28" s="22">
        <f t="shared" si="1"/>
        <v>259.875</v>
      </c>
      <c r="H28" s="12"/>
    </row>
    <row r="29" spans="1:8" ht="15">
      <c r="A29" s="21"/>
      <c r="B29" s="20" t="s">
        <v>31</v>
      </c>
      <c r="C29" s="20"/>
      <c r="D29" s="20"/>
      <c r="E29" s="22"/>
      <c r="F29" s="23"/>
      <c r="G29" s="22"/>
      <c r="H29" s="12"/>
    </row>
    <row r="30" spans="1:8" ht="15">
      <c r="A30" s="21" t="s">
        <v>48</v>
      </c>
      <c r="B30" s="19" t="s">
        <v>5</v>
      </c>
      <c r="C30" s="19"/>
      <c r="D30" s="19">
        <v>1280</v>
      </c>
      <c r="E30" s="22">
        <f t="shared" si="0"/>
        <v>302</v>
      </c>
      <c r="F30" s="23">
        <v>1582</v>
      </c>
      <c r="G30" s="22">
        <f t="shared" si="1"/>
        <v>160</v>
      </c>
      <c r="H30" s="12"/>
    </row>
    <row r="31" spans="1:8" ht="15">
      <c r="A31" s="21"/>
      <c r="B31" s="20" t="s">
        <v>32</v>
      </c>
      <c r="C31" s="20"/>
      <c r="D31" s="20"/>
      <c r="E31" s="22"/>
      <c r="F31" s="23"/>
      <c r="G31" s="22"/>
      <c r="H31" s="12"/>
    </row>
    <row r="32" spans="1:8" ht="15">
      <c r="A32" s="21" t="s">
        <v>49</v>
      </c>
      <c r="B32" s="19" t="s">
        <v>6</v>
      </c>
      <c r="C32" s="19"/>
      <c r="D32" s="19">
        <v>2079</v>
      </c>
      <c r="E32" s="22">
        <f t="shared" si="0"/>
        <v>491</v>
      </c>
      <c r="F32" s="23">
        <v>2570</v>
      </c>
      <c r="G32" s="22">
        <f t="shared" si="1"/>
        <v>259.875</v>
      </c>
      <c r="H32" s="12"/>
    </row>
    <row r="33" spans="1:8" ht="15">
      <c r="A33" s="21"/>
      <c r="B33" s="20" t="s">
        <v>27</v>
      </c>
      <c r="C33" s="20"/>
      <c r="D33" s="20"/>
      <c r="E33" s="22"/>
      <c r="F33" s="23"/>
      <c r="G33" s="22"/>
      <c r="H33" s="12"/>
    </row>
    <row r="34" spans="1:8" ht="15">
      <c r="A34" s="21" t="s">
        <v>50</v>
      </c>
      <c r="B34" s="19" t="s">
        <v>7</v>
      </c>
      <c r="C34" s="19"/>
      <c r="D34" s="19">
        <v>2560</v>
      </c>
      <c r="E34" s="22">
        <f t="shared" si="0"/>
        <v>604</v>
      </c>
      <c r="F34" s="23">
        <v>3164</v>
      </c>
      <c r="G34" s="22">
        <f t="shared" si="1"/>
        <v>320</v>
      </c>
      <c r="H34" s="12"/>
    </row>
    <row r="35" spans="1:8" ht="15">
      <c r="A35" s="21"/>
      <c r="B35" s="20" t="s">
        <v>33</v>
      </c>
      <c r="C35" s="20"/>
      <c r="D35" s="20"/>
      <c r="E35" s="22"/>
      <c r="F35" s="23"/>
      <c r="G35" s="22"/>
      <c r="H35" s="12"/>
    </row>
    <row r="36" spans="1:8" ht="15">
      <c r="A36" s="21" t="s">
        <v>51</v>
      </c>
      <c r="B36" s="19" t="s">
        <v>8</v>
      </c>
      <c r="C36" s="19"/>
      <c r="D36" s="19">
        <v>1919</v>
      </c>
      <c r="E36" s="22">
        <f t="shared" si="0"/>
        <v>453</v>
      </c>
      <c r="F36" s="23">
        <v>2372</v>
      </c>
      <c r="G36" s="22">
        <f t="shared" si="1"/>
        <v>239.875</v>
      </c>
      <c r="H36" s="12"/>
    </row>
    <row r="37" spans="1:8" ht="15">
      <c r="A37" s="21"/>
      <c r="B37" s="20" t="s">
        <v>34</v>
      </c>
      <c r="C37" s="20"/>
      <c r="D37" s="20"/>
      <c r="E37" s="22"/>
      <c r="F37" s="23"/>
      <c r="G37" s="22"/>
      <c r="H37" s="12"/>
    </row>
    <row r="38" spans="1:8" ht="15">
      <c r="A38" s="21" t="s">
        <v>52</v>
      </c>
      <c r="B38" s="19" t="s">
        <v>9</v>
      </c>
      <c r="C38" s="19"/>
      <c r="D38" s="19">
        <v>1761</v>
      </c>
      <c r="E38" s="22">
        <f t="shared" si="0"/>
        <v>415</v>
      </c>
      <c r="F38" s="23">
        <v>2176</v>
      </c>
      <c r="G38" s="22">
        <f t="shared" si="1"/>
        <v>220.125</v>
      </c>
      <c r="H38" s="12"/>
    </row>
    <row r="39" spans="1:8" ht="15">
      <c r="A39" s="21"/>
      <c r="B39" s="20" t="s">
        <v>35</v>
      </c>
      <c r="C39" s="20"/>
      <c r="D39" s="20"/>
      <c r="E39" s="22"/>
      <c r="F39" s="23"/>
      <c r="G39" s="22"/>
      <c r="H39" s="12"/>
    </row>
    <row r="40" spans="1:8" ht="15">
      <c r="A40" s="21" t="s">
        <v>72</v>
      </c>
      <c r="B40" s="19" t="s">
        <v>10</v>
      </c>
      <c r="C40" s="19"/>
      <c r="D40" s="19">
        <v>1280</v>
      </c>
      <c r="E40" s="22">
        <f t="shared" si="0"/>
        <v>302</v>
      </c>
      <c r="F40" s="23">
        <v>1582</v>
      </c>
      <c r="G40" s="22">
        <f t="shared" si="1"/>
        <v>160</v>
      </c>
      <c r="H40" s="12"/>
    </row>
    <row r="41" spans="1:8" ht="15">
      <c r="A41" s="21"/>
      <c r="B41" s="20" t="s">
        <v>36</v>
      </c>
      <c r="C41" s="20"/>
      <c r="D41" s="20"/>
      <c r="E41" s="22"/>
      <c r="F41" s="23"/>
      <c r="G41" s="22"/>
      <c r="H41" s="12"/>
    </row>
    <row r="42" spans="1:8" ht="15">
      <c r="A42" s="21" t="s">
        <v>83</v>
      </c>
      <c r="B42" s="19" t="s">
        <v>11</v>
      </c>
      <c r="C42" s="19"/>
      <c r="D42" s="19">
        <v>799</v>
      </c>
      <c r="E42" s="22">
        <f t="shared" si="0"/>
        <v>189</v>
      </c>
      <c r="F42" s="23">
        <v>988</v>
      </c>
      <c r="G42" s="22">
        <f t="shared" si="1"/>
        <v>99.875</v>
      </c>
      <c r="H42" s="12"/>
    </row>
    <row r="43" spans="1:8" ht="15">
      <c r="A43" s="21"/>
      <c r="B43" s="20" t="s">
        <v>37</v>
      </c>
      <c r="C43" s="20"/>
      <c r="D43" s="20"/>
      <c r="E43" s="22"/>
      <c r="F43" s="23"/>
      <c r="G43" s="22"/>
      <c r="H43" s="12"/>
    </row>
    <row r="44" spans="1:8" ht="15">
      <c r="A44" s="21" t="s">
        <v>80</v>
      </c>
      <c r="B44" s="19" t="s">
        <v>12</v>
      </c>
      <c r="C44" s="19"/>
      <c r="D44" s="19">
        <v>1919</v>
      </c>
      <c r="E44" s="22">
        <f t="shared" si="0"/>
        <v>453</v>
      </c>
      <c r="F44" s="23">
        <v>2372</v>
      </c>
      <c r="G44" s="22">
        <f t="shared" si="1"/>
        <v>239.875</v>
      </c>
      <c r="H44" s="12"/>
    </row>
    <row r="45" spans="1:8" ht="15">
      <c r="A45" s="21" t="s">
        <v>81</v>
      </c>
      <c r="B45" s="19" t="s">
        <v>58</v>
      </c>
      <c r="C45" s="19"/>
      <c r="D45" s="19">
        <v>961</v>
      </c>
      <c r="E45" s="22">
        <f t="shared" si="0"/>
        <v>227</v>
      </c>
      <c r="F45" s="23">
        <v>1188</v>
      </c>
      <c r="G45" s="22">
        <f t="shared" si="1"/>
        <v>120.125</v>
      </c>
      <c r="H45" s="12"/>
    </row>
    <row r="46" spans="1:8" ht="15">
      <c r="A46" s="21"/>
      <c r="B46" s="20" t="s">
        <v>38</v>
      </c>
      <c r="C46" s="20"/>
      <c r="D46" s="20"/>
      <c r="E46" s="22"/>
      <c r="F46" s="23"/>
      <c r="G46" s="22"/>
      <c r="H46" s="12"/>
    </row>
    <row r="47" spans="1:8" ht="15">
      <c r="A47" s="21" t="s">
        <v>84</v>
      </c>
      <c r="B47" s="19" t="s">
        <v>13</v>
      </c>
      <c r="C47" s="19"/>
      <c r="D47" s="19">
        <v>1280</v>
      </c>
      <c r="E47" s="22">
        <f t="shared" si="0"/>
        <v>302</v>
      </c>
      <c r="F47" s="23">
        <v>1582</v>
      </c>
      <c r="G47" s="22">
        <f t="shared" si="1"/>
        <v>160</v>
      </c>
      <c r="H47" s="12"/>
    </row>
    <row r="48" spans="1:8" ht="15">
      <c r="A48" s="21"/>
      <c r="B48" s="20" t="s">
        <v>39</v>
      </c>
      <c r="C48" s="20"/>
      <c r="D48" s="20"/>
      <c r="E48" s="22"/>
      <c r="F48" s="23"/>
      <c r="G48" s="22"/>
      <c r="H48" s="12"/>
    </row>
    <row r="49" spans="1:8" ht="15">
      <c r="A49" s="21" t="s">
        <v>82</v>
      </c>
      <c r="B49" s="19" t="s">
        <v>14</v>
      </c>
      <c r="C49" s="19"/>
      <c r="D49" s="19">
        <v>2079</v>
      </c>
      <c r="E49" s="22">
        <f t="shared" si="0"/>
        <v>491</v>
      </c>
      <c r="F49" s="23">
        <v>2570</v>
      </c>
      <c r="G49" s="22">
        <f t="shared" si="1"/>
        <v>259.875</v>
      </c>
      <c r="H49" s="12"/>
    </row>
    <row r="50" spans="1:9" s="1" customFormat="1" ht="15">
      <c r="A50" s="20"/>
      <c r="B50" s="20" t="s">
        <v>20</v>
      </c>
      <c r="C50" s="20"/>
      <c r="D50" s="23">
        <f>SUM(D12:D49)</f>
        <v>65852</v>
      </c>
      <c r="E50" s="23">
        <f>SUM(E12:E49)</f>
        <v>15536</v>
      </c>
      <c r="F50" s="23">
        <f>SUM(F12:F49)</f>
        <v>81388</v>
      </c>
      <c r="G50" s="23">
        <f>SUM(G12:G49)</f>
        <v>8231.5</v>
      </c>
      <c r="H50" s="13"/>
      <c r="I50" s="7"/>
    </row>
    <row r="51" spans="1:8" ht="15" hidden="1">
      <c r="A51" s="24"/>
      <c r="B51" s="25" t="s">
        <v>60</v>
      </c>
      <c r="C51" s="26"/>
      <c r="D51" s="12"/>
      <c r="E51" s="12"/>
      <c r="F51" s="12"/>
      <c r="G51" s="12"/>
      <c r="H51" s="12"/>
    </row>
    <row r="52" spans="1:8" ht="15">
      <c r="A52" s="24"/>
      <c r="B52" s="26"/>
      <c r="C52" s="26"/>
      <c r="D52" s="12"/>
      <c r="E52" s="12"/>
      <c r="F52" s="12"/>
      <c r="G52" s="12"/>
      <c r="H52" s="12"/>
    </row>
    <row r="53" spans="2:6" ht="15">
      <c r="B53" s="9"/>
      <c r="C53" s="9"/>
      <c r="D53" s="10"/>
      <c r="E53" s="10"/>
      <c r="F53" s="11"/>
    </row>
    <row r="54" spans="1:7" ht="15">
      <c r="A54" s="12"/>
      <c r="B54" s="26" t="s">
        <v>97</v>
      </c>
      <c r="C54" s="12"/>
      <c r="D54" s="12"/>
      <c r="E54" s="12"/>
      <c r="F54" s="12" t="s">
        <v>98</v>
      </c>
      <c r="G54" s="12"/>
    </row>
  </sheetData>
  <sheetProtection/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PageLayoutView="0" workbookViewId="0" topLeftCell="A19">
      <selection activeCell="Q55" sqref="Q55"/>
    </sheetView>
  </sheetViews>
  <sheetFormatPr defaultColWidth="9.140625" defaultRowHeight="15"/>
  <cols>
    <col min="1" max="1" width="3.7109375" style="0" customWidth="1"/>
    <col min="2" max="2" width="32.57421875" style="0" customWidth="1"/>
    <col min="3" max="3" width="9.28125" style="0" hidden="1" customWidth="1"/>
    <col min="4" max="4" width="9.421875" style="0" hidden="1" customWidth="1"/>
    <col min="5" max="5" width="9.57421875" style="0" hidden="1" customWidth="1"/>
    <col min="6" max="8" width="11.8515625" style="0" hidden="1" customWidth="1"/>
    <col min="9" max="9" width="10.7109375" style="0" hidden="1" customWidth="1"/>
    <col min="10" max="10" width="9.421875" style="0" hidden="1" customWidth="1"/>
    <col min="11" max="11" width="10.7109375" style="0" hidden="1" customWidth="1"/>
    <col min="12" max="12" width="9.57421875" style="0" hidden="1" customWidth="1"/>
    <col min="13" max="13" width="10.7109375" style="0" hidden="1" customWidth="1"/>
    <col min="14" max="14" width="9.57421875" style="0" hidden="1" customWidth="1"/>
    <col min="15" max="15" width="9.57421875" style="0" bestFit="1" customWidth="1"/>
    <col min="16" max="16" width="11.8515625" style="0" bestFit="1" customWidth="1"/>
    <col min="17" max="17" width="10.7109375" style="0" bestFit="1" customWidth="1"/>
    <col min="18" max="18" width="11.8515625" style="0" bestFit="1" customWidth="1"/>
    <col min="19" max="19" width="10.7109375" style="0" bestFit="1" customWidth="1"/>
    <col min="20" max="24" width="9.421875" style="0" bestFit="1" customWidth="1"/>
  </cols>
  <sheetData>
    <row r="1" spans="22:24" ht="15">
      <c r="V1" s="12" t="s">
        <v>93</v>
      </c>
      <c r="W1" s="12"/>
      <c r="X1" s="12"/>
    </row>
    <row r="2" spans="22:24" ht="15">
      <c r="V2" s="12" t="s">
        <v>96</v>
      </c>
      <c r="W2" s="12"/>
      <c r="X2" s="12"/>
    </row>
    <row r="3" spans="22:24" ht="15">
      <c r="V3" s="12" t="s">
        <v>94</v>
      </c>
      <c r="W3" s="12"/>
      <c r="X3" s="12"/>
    </row>
    <row r="4" spans="22:24" ht="15">
      <c r="V4" s="12" t="s">
        <v>95</v>
      </c>
      <c r="W4" s="12"/>
      <c r="X4" s="12"/>
    </row>
    <row r="5" spans="1:31" ht="15.75">
      <c r="A5" s="12"/>
      <c r="B5" s="68" t="s">
        <v>99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.75">
      <c r="A6" s="12"/>
      <c r="B6" s="68" t="s">
        <v>100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.75">
      <c r="A7" s="12"/>
      <c r="B7" s="68" t="s">
        <v>88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">
      <c r="A8" s="12" t="s">
        <v>90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5">
      <c r="A9" s="27" t="s">
        <v>55</v>
      </c>
      <c r="B9" s="28" t="s">
        <v>21</v>
      </c>
      <c r="C9" s="29"/>
      <c r="D9" s="29"/>
      <c r="E9" s="30" t="s">
        <v>70</v>
      </c>
      <c r="F9" s="29"/>
      <c r="G9" s="29"/>
      <c r="H9" s="29"/>
      <c r="I9" s="31"/>
      <c r="J9" s="30" t="s">
        <v>65</v>
      </c>
      <c r="K9" s="29"/>
      <c r="L9" s="29"/>
      <c r="M9" s="29"/>
      <c r="N9" s="31"/>
      <c r="O9" s="30" t="s">
        <v>85</v>
      </c>
      <c r="P9" s="29"/>
      <c r="Q9" s="29"/>
      <c r="R9" s="29"/>
      <c r="S9" s="31"/>
      <c r="T9" s="30" t="s">
        <v>86</v>
      </c>
      <c r="U9" s="29"/>
      <c r="V9" s="29"/>
      <c r="W9" s="29"/>
      <c r="X9" s="31"/>
      <c r="Y9" s="30" t="s">
        <v>87</v>
      </c>
      <c r="Z9" s="29"/>
      <c r="AA9" s="29"/>
      <c r="AB9" s="29"/>
      <c r="AC9" s="31"/>
      <c r="AD9" s="12"/>
      <c r="AE9" s="12"/>
    </row>
    <row r="10" spans="1:31" ht="63" customHeight="1">
      <c r="A10" s="32"/>
      <c r="B10" s="33"/>
      <c r="C10" s="34" t="s">
        <v>63</v>
      </c>
      <c r="D10" s="34" t="s">
        <v>71</v>
      </c>
      <c r="E10" s="35" t="s">
        <v>66</v>
      </c>
      <c r="F10" s="36" t="s">
        <v>75</v>
      </c>
      <c r="G10" s="37" t="s">
        <v>78</v>
      </c>
      <c r="H10" s="38" t="s">
        <v>77</v>
      </c>
      <c r="I10" s="39" t="s">
        <v>79</v>
      </c>
      <c r="J10" s="35" t="s">
        <v>67</v>
      </c>
      <c r="K10" s="36" t="s">
        <v>75</v>
      </c>
      <c r="L10" s="37" t="s">
        <v>73</v>
      </c>
      <c r="M10" s="38" t="s">
        <v>76</v>
      </c>
      <c r="N10" s="39" t="s">
        <v>79</v>
      </c>
      <c r="O10" s="37" t="s">
        <v>66</v>
      </c>
      <c r="P10" s="36" t="s">
        <v>75</v>
      </c>
      <c r="Q10" s="37" t="s">
        <v>78</v>
      </c>
      <c r="R10" s="38" t="s">
        <v>77</v>
      </c>
      <c r="S10" s="40" t="s">
        <v>79</v>
      </c>
      <c r="T10" s="37" t="s">
        <v>67</v>
      </c>
      <c r="U10" s="36" t="s">
        <v>75</v>
      </c>
      <c r="V10" s="37" t="s">
        <v>73</v>
      </c>
      <c r="W10" s="38" t="s">
        <v>77</v>
      </c>
      <c r="X10" s="40" t="s">
        <v>79</v>
      </c>
      <c r="Y10" s="37" t="s">
        <v>68</v>
      </c>
      <c r="Z10" s="36" t="s">
        <v>75</v>
      </c>
      <c r="AA10" s="37" t="s">
        <v>73</v>
      </c>
      <c r="AB10" s="38" t="s">
        <v>91</v>
      </c>
      <c r="AC10" s="40" t="s">
        <v>79</v>
      </c>
      <c r="AD10" s="12"/>
      <c r="AE10" s="12"/>
    </row>
    <row r="11" spans="1:31" s="3" customFormat="1" ht="12.75" customHeight="1">
      <c r="A11" s="41">
        <v>1</v>
      </c>
      <c r="B11" s="41">
        <v>2</v>
      </c>
      <c r="C11" s="41"/>
      <c r="D11" s="41"/>
      <c r="E11" s="41">
        <v>3</v>
      </c>
      <c r="F11" s="41">
        <v>4</v>
      </c>
      <c r="G11" s="41"/>
      <c r="H11" s="41">
        <v>6</v>
      </c>
      <c r="I11" s="42">
        <v>7</v>
      </c>
      <c r="J11" s="41">
        <v>8</v>
      </c>
      <c r="K11" s="41">
        <v>9</v>
      </c>
      <c r="L11" s="41">
        <v>10</v>
      </c>
      <c r="M11" s="41">
        <v>11</v>
      </c>
      <c r="N11" s="42">
        <v>12</v>
      </c>
      <c r="O11" s="41">
        <v>3</v>
      </c>
      <c r="P11" s="41">
        <v>4</v>
      </c>
      <c r="Q11" s="41">
        <v>5</v>
      </c>
      <c r="R11" s="41">
        <v>6</v>
      </c>
      <c r="S11" s="43">
        <v>7</v>
      </c>
      <c r="T11" s="41">
        <v>8</v>
      </c>
      <c r="U11" s="41">
        <v>9</v>
      </c>
      <c r="V11" s="41">
        <v>10</v>
      </c>
      <c r="W11" s="41">
        <v>11</v>
      </c>
      <c r="X11" s="43">
        <v>12</v>
      </c>
      <c r="Y11" s="41">
        <v>13</v>
      </c>
      <c r="Z11" s="41">
        <v>14</v>
      </c>
      <c r="AA11" s="41">
        <v>15</v>
      </c>
      <c r="AB11" s="41">
        <v>16</v>
      </c>
      <c r="AC11" s="43">
        <v>17</v>
      </c>
      <c r="AD11" s="44"/>
      <c r="AE11" s="44"/>
    </row>
    <row r="12" spans="1:31" s="4" customFormat="1" ht="15">
      <c r="A12" s="45"/>
      <c r="B12" s="45"/>
      <c r="C12" s="46"/>
      <c r="D12" s="47"/>
      <c r="E12" s="46"/>
      <c r="F12" s="46"/>
      <c r="G12" s="46"/>
      <c r="H12" s="46"/>
      <c r="I12" s="48"/>
      <c r="J12" s="46"/>
      <c r="K12" s="46"/>
      <c r="L12" s="46"/>
      <c r="M12" s="46"/>
      <c r="N12" s="48"/>
      <c r="O12" s="46"/>
      <c r="P12" s="46"/>
      <c r="Q12" s="46"/>
      <c r="R12" s="46"/>
      <c r="S12" s="49"/>
      <c r="T12" s="46"/>
      <c r="U12" s="46"/>
      <c r="V12" s="46"/>
      <c r="W12" s="46"/>
      <c r="X12" s="49"/>
      <c r="Y12" s="46"/>
      <c r="Z12" s="46"/>
      <c r="AA12" s="46"/>
      <c r="AB12" s="46"/>
      <c r="AC12" s="49"/>
      <c r="AD12" s="50"/>
      <c r="AE12" s="50"/>
    </row>
    <row r="13" spans="1:31" s="4" customFormat="1" ht="15">
      <c r="A13" s="45"/>
      <c r="B13" s="20" t="s">
        <v>23</v>
      </c>
      <c r="C13" s="46"/>
      <c r="D13" s="47"/>
      <c r="E13" s="46"/>
      <c r="F13" s="46"/>
      <c r="G13" s="46"/>
      <c r="H13" s="46"/>
      <c r="I13" s="48"/>
      <c r="J13" s="46"/>
      <c r="K13" s="46"/>
      <c r="L13" s="46"/>
      <c r="M13" s="46"/>
      <c r="N13" s="48"/>
      <c r="O13" s="46"/>
      <c r="P13" s="46"/>
      <c r="Q13" s="46"/>
      <c r="R13" s="46"/>
      <c r="S13" s="49"/>
      <c r="T13" s="46"/>
      <c r="U13" s="46"/>
      <c r="V13" s="46"/>
      <c r="W13" s="46"/>
      <c r="X13" s="49"/>
      <c r="Y13" s="46"/>
      <c r="Z13" s="46"/>
      <c r="AA13" s="46"/>
      <c r="AB13" s="46"/>
      <c r="AC13" s="49"/>
      <c r="AD13" s="50"/>
      <c r="AE13" s="50"/>
    </row>
    <row r="14" spans="1:32" ht="15">
      <c r="A14" s="51" t="s">
        <v>15</v>
      </c>
      <c r="B14" s="52" t="s">
        <v>0</v>
      </c>
      <c r="C14" s="52">
        <v>268</v>
      </c>
      <c r="D14" s="53">
        <v>338</v>
      </c>
      <c r="E14" s="54">
        <v>0.28</v>
      </c>
      <c r="F14" s="55">
        <v>71</v>
      </c>
      <c r="G14" s="55">
        <v>17</v>
      </c>
      <c r="H14" s="55">
        <f>F14+G14</f>
        <v>88</v>
      </c>
      <c r="I14" s="56">
        <f>H14/8/1.2359</f>
        <v>8.90039647220649</v>
      </c>
      <c r="J14" s="54"/>
      <c r="K14" s="55"/>
      <c r="L14" s="54"/>
      <c r="M14" s="55"/>
      <c r="N14" s="57"/>
      <c r="O14" s="54">
        <v>0.29</v>
      </c>
      <c r="P14" s="55">
        <v>74</v>
      </c>
      <c r="Q14" s="55">
        <v>17</v>
      </c>
      <c r="R14" s="55">
        <f>P14+Q14</f>
        <v>91</v>
      </c>
      <c r="S14" s="58">
        <f>P14/8</f>
        <v>9.25</v>
      </c>
      <c r="T14" s="54">
        <v>0.1</v>
      </c>
      <c r="U14" s="55">
        <v>63</v>
      </c>
      <c r="V14" s="55">
        <f>W14-U14</f>
        <v>15</v>
      </c>
      <c r="W14" s="55">
        <v>78</v>
      </c>
      <c r="X14" s="58">
        <f>U14/8</f>
        <v>7.875</v>
      </c>
      <c r="Y14" s="54">
        <v>0.1</v>
      </c>
      <c r="Z14" s="55">
        <v>78</v>
      </c>
      <c r="AA14" s="55">
        <v>18</v>
      </c>
      <c r="AB14" s="55">
        <v>96</v>
      </c>
      <c r="AC14" s="58">
        <f>Z14/8</f>
        <v>9.75</v>
      </c>
      <c r="AD14" s="12"/>
      <c r="AE14" s="12"/>
      <c r="AF14" s="6"/>
    </row>
    <row r="15" spans="1:32" ht="15">
      <c r="A15" s="51" t="s">
        <v>16</v>
      </c>
      <c r="B15" s="52" t="s">
        <v>1</v>
      </c>
      <c r="C15" s="52">
        <v>690</v>
      </c>
      <c r="D15" s="53">
        <v>664</v>
      </c>
      <c r="E15" s="54">
        <v>0.904</v>
      </c>
      <c r="F15" s="55">
        <v>231</v>
      </c>
      <c r="G15" s="55">
        <v>54</v>
      </c>
      <c r="H15" s="55">
        <f>F15+G15</f>
        <v>285</v>
      </c>
      <c r="I15" s="56">
        <f>H15/8/1.2359</f>
        <v>28.825147665668744</v>
      </c>
      <c r="J15" s="54">
        <v>0.048</v>
      </c>
      <c r="K15" s="55">
        <v>28</v>
      </c>
      <c r="L15" s="55">
        <v>6</v>
      </c>
      <c r="M15" s="55">
        <f>K15+L15</f>
        <v>34</v>
      </c>
      <c r="N15" s="56">
        <v>4</v>
      </c>
      <c r="O15" s="54">
        <v>0.858</v>
      </c>
      <c r="P15" s="55">
        <v>219</v>
      </c>
      <c r="Q15" s="55">
        <v>52</v>
      </c>
      <c r="R15" s="55">
        <f aca="true" t="shared" si="0" ref="R15:R48">P15+Q15</f>
        <v>271</v>
      </c>
      <c r="S15" s="58">
        <f aca="true" t="shared" si="1" ref="S15:S48">P15/8</f>
        <v>27.375</v>
      </c>
      <c r="T15" s="54"/>
      <c r="U15" s="55"/>
      <c r="V15" s="55"/>
      <c r="W15" s="55"/>
      <c r="X15" s="58"/>
      <c r="Y15" s="54"/>
      <c r="Z15" s="55"/>
      <c r="AA15" s="55"/>
      <c r="AB15" s="55"/>
      <c r="AC15" s="58"/>
      <c r="AD15" s="12"/>
      <c r="AE15" s="12"/>
      <c r="AF15" s="6"/>
    </row>
    <row r="16" spans="1:32" ht="15">
      <c r="A16" s="51" t="s">
        <v>17</v>
      </c>
      <c r="B16" s="52" t="s">
        <v>25</v>
      </c>
      <c r="C16" s="52"/>
      <c r="D16" s="53"/>
      <c r="E16" s="54"/>
      <c r="F16" s="55"/>
      <c r="G16" s="55"/>
      <c r="H16" s="55"/>
      <c r="I16" s="56"/>
      <c r="J16" s="54"/>
      <c r="K16" s="55"/>
      <c r="L16" s="55"/>
      <c r="M16" s="55"/>
      <c r="N16" s="56"/>
      <c r="O16" s="54">
        <v>0.29</v>
      </c>
      <c r="P16" s="55">
        <v>74</v>
      </c>
      <c r="Q16" s="55">
        <v>17</v>
      </c>
      <c r="R16" s="55">
        <f t="shared" si="0"/>
        <v>91</v>
      </c>
      <c r="S16" s="58">
        <f t="shared" si="1"/>
        <v>9.25</v>
      </c>
      <c r="T16" s="54"/>
      <c r="U16" s="55"/>
      <c r="V16" s="55"/>
      <c r="W16" s="55"/>
      <c r="X16" s="58"/>
      <c r="Y16" s="54"/>
      <c r="Z16" s="55"/>
      <c r="AA16" s="55"/>
      <c r="AB16" s="55"/>
      <c r="AC16" s="58"/>
      <c r="AD16" s="12"/>
      <c r="AE16" s="12"/>
      <c r="AF16" s="6"/>
    </row>
    <row r="17" spans="1:32" ht="15">
      <c r="A17" s="51" t="s">
        <v>18</v>
      </c>
      <c r="B17" s="52" t="s">
        <v>24</v>
      </c>
      <c r="C17" s="52">
        <v>98</v>
      </c>
      <c r="D17" s="53">
        <v>97</v>
      </c>
      <c r="E17" s="54"/>
      <c r="F17" s="55"/>
      <c r="G17" s="55"/>
      <c r="H17" s="55"/>
      <c r="I17" s="56"/>
      <c r="J17" s="54">
        <v>0.095</v>
      </c>
      <c r="K17" s="55">
        <v>62</v>
      </c>
      <c r="L17" s="55">
        <v>14</v>
      </c>
      <c r="M17" s="55">
        <f>K17+L17</f>
        <v>76</v>
      </c>
      <c r="N17" s="56">
        <f>M17/8/1.2359</f>
        <v>7.686706044178331</v>
      </c>
      <c r="O17" s="54"/>
      <c r="P17" s="55"/>
      <c r="Q17" s="55"/>
      <c r="R17" s="55"/>
      <c r="S17" s="58"/>
      <c r="T17" s="59">
        <v>0.095</v>
      </c>
      <c r="U17" s="55">
        <v>62</v>
      </c>
      <c r="V17" s="55">
        <v>14</v>
      </c>
      <c r="W17" s="55">
        <f>U17+V17</f>
        <v>76</v>
      </c>
      <c r="X17" s="58">
        <f>U17/8</f>
        <v>7.75</v>
      </c>
      <c r="Y17" s="54"/>
      <c r="Z17" s="55"/>
      <c r="AA17" s="55"/>
      <c r="AB17" s="55"/>
      <c r="AC17" s="58"/>
      <c r="AD17" s="12"/>
      <c r="AE17" s="12"/>
      <c r="AF17" s="6"/>
    </row>
    <row r="18" spans="1:32" ht="15">
      <c r="A18" s="51"/>
      <c r="B18" s="52" t="s">
        <v>54</v>
      </c>
      <c r="C18" s="52"/>
      <c r="D18" s="53"/>
      <c r="E18" s="54"/>
      <c r="F18" s="55"/>
      <c r="G18" s="55"/>
      <c r="H18" s="55"/>
      <c r="I18" s="56"/>
      <c r="J18" s="54"/>
      <c r="K18" s="55"/>
      <c r="L18" s="55"/>
      <c r="M18" s="55"/>
      <c r="N18" s="56"/>
      <c r="O18" s="54">
        <v>3.428</v>
      </c>
      <c r="P18" s="55">
        <v>874</v>
      </c>
      <c r="Q18" s="55">
        <v>206</v>
      </c>
      <c r="R18" s="55">
        <f t="shared" si="0"/>
        <v>1080</v>
      </c>
      <c r="S18" s="58">
        <f t="shared" si="1"/>
        <v>109.25</v>
      </c>
      <c r="T18" s="54"/>
      <c r="U18" s="55"/>
      <c r="V18" s="55"/>
      <c r="W18" s="55"/>
      <c r="X18" s="58"/>
      <c r="Y18" s="54"/>
      <c r="Z18" s="55"/>
      <c r="AA18" s="55"/>
      <c r="AB18" s="55"/>
      <c r="AC18" s="58"/>
      <c r="AD18" s="12"/>
      <c r="AE18" s="12"/>
      <c r="AF18" s="6"/>
    </row>
    <row r="19" spans="1:32" ht="15">
      <c r="A19" s="51" t="s">
        <v>19</v>
      </c>
      <c r="B19" s="35" t="s">
        <v>57</v>
      </c>
      <c r="C19" s="52"/>
      <c r="D19" s="53"/>
      <c r="E19" s="54">
        <v>0.095</v>
      </c>
      <c r="F19" s="55">
        <v>26</v>
      </c>
      <c r="G19" s="55">
        <v>6</v>
      </c>
      <c r="H19" s="55">
        <f>F19+G19</f>
        <v>32</v>
      </c>
      <c r="I19" s="56">
        <f>H19/8/1.2359</f>
        <v>3.236507808075087</v>
      </c>
      <c r="J19" s="54"/>
      <c r="K19" s="54"/>
      <c r="L19" s="54"/>
      <c r="M19" s="55"/>
      <c r="N19" s="56"/>
      <c r="O19" s="54">
        <v>0.143</v>
      </c>
      <c r="P19" s="55">
        <v>37</v>
      </c>
      <c r="Q19" s="55">
        <v>9</v>
      </c>
      <c r="R19" s="55">
        <f t="shared" si="0"/>
        <v>46</v>
      </c>
      <c r="S19" s="58">
        <f t="shared" si="1"/>
        <v>4.625</v>
      </c>
      <c r="T19" s="54"/>
      <c r="U19" s="54"/>
      <c r="V19" s="55"/>
      <c r="W19" s="55"/>
      <c r="X19" s="58"/>
      <c r="Y19" s="54"/>
      <c r="Z19" s="54"/>
      <c r="AA19" s="55"/>
      <c r="AB19" s="55"/>
      <c r="AC19" s="58"/>
      <c r="AD19" s="12"/>
      <c r="AE19" s="12"/>
      <c r="AF19" s="6"/>
    </row>
    <row r="20" spans="1:32" ht="15">
      <c r="A20" s="51"/>
      <c r="B20" s="20" t="s">
        <v>26</v>
      </c>
      <c r="C20" s="52"/>
      <c r="D20" s="53"/>
      <c r="E20" s="54"/>
      <c r="F20" s="55"/>
      <c r="G20" s="55"/>
      <c r="H20" s="55"/>
      <c r="I20" s="56"/>
      <c r="J20" s="54"/>
      <c r="K20" s="54"/>
      <c r="L20" s="54"/>
      <c r="M20" s="55"/>
      <c r="N20" s="56"/>
      <c r="O20" s="54"/>
      <c r="P20" s="55"/>
      <c r="Q20" s="55"/>
      <c r="R20" s="55"/>
      <c r="S20" s="58"/>
      <c r="T20" s="54"/>
      <c r="U20" s="54"/>
      <c r="V20" s="55"/>
      <c r="W20" s="55"/>
      <c r="X20" s="58"/>
      <c r="Y20" s="54"/>
      <c r="Z20" s="54"/>
      <c r="AA20" s="55"/>
      <c r="AB20" s="55"/>
      <c r="AC20" s="58"/>
      <c r="AD20" s="12"/>
      <c r="AE20" s="12"/>
      <c r="AF20" s="6"/>
    </row>
    <row r="21" spans="1:32" ht="15">
      <c r="A21" s="51" t="s">
        <v>40</v>
      </c>
      <c r="B21" s="52" t="s">
        <v>61</v>
      </c>
      <c r="C21" s="52">
        <v>175</v>
      </c>
      <c r="D21" s="53">
        <v>182</v>
      </c>
      <c r="E21" s="54">
        <v>0.19</v>
      </c>
      <c r="F21" s="55">
        <v>48</v>
      </c>
      <c r="G21" s="55">
        <v>11</v>
      </c>
      <c r="H21" s="55">
        <f>F21+G21</f>
        <v>59</v>
      </c>
      <c r="I21" s="56">
        <f>H21/8/1.2359</f>
        <v>5.967311271138442</v>
      </c>
      <c r="J21" s="54"/>
      <c r="K21" s="55"/>
      <c r="L21" s="55"/>
      <c r="M21" s="55"/>
      <c r="N21" s="56"/>
      <c r="O21" s="54">
        <v>0.19</v>
      </c>
      <c r="P21" s="55">
        <v>49</v>
      </c>
      <c r="Q21" s="55">
        <v>12</v>
      </c>
      <c r="R21" s="55">
        <f t="shared" si="0"/>
        <v>61</v>
      </c>
      <c r="S21" s="58">
        <f t="shared" si="1"/>
        <v>6.125</v>
      </c>
      <c r="T21" s="54"/>
      <c r="U21" s="55"/>
      <c r="V21" s="55"/>
      <c r="W21" s="55"/>
      <c r="X21" s="58"/>
      <c r="Y21" s="54"/>
      <c r="Z21" s="55"/>
      <c r="AA21" s="55"/>
      <c r="AB21" s="55"/>
      <c r="AC21" s="58"/>
      <c r="AD21" s="12"/>
      <c r="AE21" s="12"/>
      <c r="AF21" s="6"/>
    </row>
    <row r="22" spans="1:32" ht="15">
      <c r="A22" s="51"/>
      <c r="B22" s="20" t="s">
        <v>28</v>
      </c>
      <c r="C22" s="52"/>
      <c r="D22" s="53"/>
      <c r="E22" s="54"/>
      <c r="F22" s="55"/>
      <c r="G22" s="55"/>
      <c r="H22" s="55"/>
      <c r="I22" s="56"/>
      <c r="J22" s="54"/>
      <c r="K22" s="55"/>
      <c r="L22" s="55"/>
      <c r="M22" s="55"/>
      <c r="N22" s="56"/>
      <c r="O22" s="54"/>
      <c r="P22" s="55"/>
      <c r="Q22" s="55"/>
      <c r="R22" s="55"/>
      <c r="S22" s="58"/>
      <c r="T22" s="54"/>
      <c r="U22" s="55"/>
      <c r="V22" s="55"/>
      <c r="W22" s="55"/>
      <c r="X22" s="58"/>
      <c r="Y22" s="54"/>
      <c r="Z22" s="55"/>
      <c r="AA22" s="55"/>
      <c r="AB22" s="55"/>
      <c r="AC22" s="58"/>
      <c r="AD22" s="12"/>
      <c r="AE22" s="12"/>
      <c r="AF22" s="6"/>
    </row>
    <row r="23" spans="1:32" ht="15">
      <c r="A23" s="51" t="s">
        <v>41</v>
      </c>
      <c r="B23" s="52" t="s">
        <v>2</v>
      </c>
      <c r="C23" s="52">
        <v>88</v>
      </c>
      <c r="D23" s="53">
        <v>89</v>
      </c>
      <c r="E23" s="54">
        <v>0.762</v>
      </c>
      <c r="F23" s="55">
        <v>194</v>
      </c>
      <c r="G23" s="55">
        <v>46</v>
      </c>
      <c r="H23" s="55">
        <f>F23+G23</f>
        <v>240</v>
      </c>
      <c r="I23" s="56">
        <f>H23/8/1.2359</f>
        <v>24.273808560563154</v>
      </c>
      <c r="J23" s="54"/>
      <c r="K23" s="55"/>
      <c r="L23" s="55"/>
      <c r="M23" s="55"/>
      <c r="N23" s="56"/>
      <c r="O23" s="54">
        <v>1</v>
      </c>
      <c r="P23" s="55">
        <v>255</v>
      </c>
      <c r="Q23" s="55">
        <v>60</v>
      </c>
      <c r="R23" s="55">
        <f t="shared" si="0"/>
        <v>315</v>
      </c>
      <c r="S23" s="58">
        <f t="shared" si="1"/>
        <v>31.875</v>
      </c>
      <c r="T23" s="54"/>
      <c r="U23" s="55"/>
      <c r="V23" s="55"/>
      <c r="W23" s="55"/>
      <c r="X23" s="58"/>
      <c r="Y23" s="54"/>
      <c r="Z23" s="55"/>
      <c r="AA23" s="55"/>
      <c r="AB23" s="55"/>
      <c r="AC23" s="58"/>
      <c r="AD23" s="12"/>
      <c r="AE23" s="12"/>
      <c r="AF23" s="6"/>
    </row>
    <row r="24" spans="1:32" ht="15">
      <c r="A24" s="51"/>
      <c r="B24" s="20" t="s">
        <v>29</v>
      </c>
      <c r="C24" s="52"/>
      <c r="D24" s="53"/>
      <c r="E24" s="54"/>
      <c r="F24" s="55"/>
      <c r="G24" s="55"/>
      <c r="H24" s="55"/>
      <c r="I24" s="56"/>
      <c r="J24" s="54"/>
      <c r="K24" s="55"/>
      <c r="L24" s="55"/>
      <c r="M24" s="55"/>
      <c r="N24" s="56"/>
      <c r="O24" s="54"/>
      <c r="P24" s="55"/>
      <c r="Q24" s="55"/>
      <c r="R24" s="55"/>
      <c r="S24" s="58"/>
      <c r="T24" s="54"/>
      <c r="U24" s="55"/>
      <c r="V24" s="55"/>
      <c r="W24" s="55"/>
      <c r="X24" s="58"/>
      <c r="Y24" s="54"/>
      <c r="Z24" s="55"/>
      <c r="AA24" s="55"/>
      <c r="AB24" s="55"/>
      <c r="AC24" s="58"/>
      <c r="AD24" s="12"/>
      <c r="AE24" s="12"/>
      <c r="AF24" s="6"/>
    </row>
    <row r="25" spans="1:32" ht="15">
      <c r="A25" s="51" t="s">
        <v>42</v>
      </c>
      <c r="B25" s="52" t="s">
        <v>3</v>
      </c>
      <c r="C25" s="52">
        <v>79</v>
      </c>
      <c r="D25" s="53">
        <v>79</v>
      </c>
      <c r="E25" s="54">
        <v>0.38</v>
      </c>
      <c r="F25" s="55">
        <v>97</v>
      </c>
      <c r="G25" s="55">
        <v>23</v>
      </c>
      <c r="H25" s="55">
        <f>F25+G25</f>
        <v>120</v>
      </c>
      <c r="I25" s="56">
        <f>H25/8/1.2359</f>
        <v>12.136904280281577</v>
      </c>
      <c r="J25" s="54">
        <v>0.1</v>
      </c>
      <c r="K25" s="55">
        <v>65</v>
      </c>
      <c r="L25" s="55">
        <v>15</v>
      </c>
      <c r="M25" s="55">
        <f>K25+L25</f>
        <v>80</v>
      </c>
      <c r="N25" s="56">
        <f>M25/8/1.2359</f>
        <v>8.091269520187717</v>
      </c>
      <c r="O25" s="54">
        <v>0.428</v>
      </c>
      <c r="P25" s="55">
        <v>110</v>
      </c>
      <c r="Q25" s="55">
        <v>26</v>
      </c>
      <c r="R25" s="55">
        <f t="shared" si="0"/>
        <v>136</v>
      </c>
      <c r="S25" s="58">
        <f t="shared" si="1"/>
        <v>13.75</v>
      </c>
      <c r="T25" s="54"/>
      <c r="U25" s="55"/>
      <c r="V25" s="55"/>
      <c r="W25" s="55"/>
      <c r="X25" s="58"/>
      <c r="Y25" s="54"/>
      <c r="Z25" s="55"/>
      <c r="AA25" s="55"/>
      <c r="AB25" s="55"/>
      <c r="AC25" s="58"/>
      <c r="AD25" s="12"/>
      <c r="AE25" s="12"/>
      <c r="AF25" s="6"/>
    </row>
    <row r="26" spans="1:32" ht="15">
      <c r="A26" s="51"/>
      <c r="B26" s="20" t="s">
        <v>30</v>
      </c>
      <c r="C26" s="52"/>
      <c r="D26" s="53"/>
      <c r="E26" s="54"/>
      <c r="F26" s="55"/>
      <c r="G26" s="55"/>
      <c r="H26" s="55"/>
      <c r="I26" s="56"/>
      <c r="J26" s="54"/>
      <c r="K26" s="55"/>
      <c r="L26" s="55"/>
      <c r="M26" s="55"/>
      <c r="N26" s="56"/>
      <c r="O26" s="54"/>
      <c r="P26" s="55"/>
      <c r="Q26" s="55"/>
      <c r="R26" s="55"/>
      <c r="S26" s="58"/>
      <c r="T26" s="54"/>
      <c r="U26" s="55"/>
      <c r="V26" s="55"/>
      <c r="W26" s="55"/>
      <c r="X26" s="58"/>
      <c r="Y26" s="54"/>
      <c r="Z26" s="55"/>
      <c r="AA26" s="55"/>
      <c r="AB26" s="55"/>
      <c r="AC26" s="58"/>
      <c r="AD26" s="12"/>
      <c r="AE26" s="12"/>
      <c r="AF26" s="6"/>
    </row>
    <row r="27" spans="1:32" ht="15">
      <c r="A27" s="51" t="s">
        <v>43</v>
      </c>
      <c r="B27" s="52" t="s">
        <v>4</v>
      </c>
      <c r="C27" s="52">
        <v>52</v>
      </c>
      <c r="D27" s="53">
        <v>52</v>
      </c>
      <c r="E27" s="54">
        <v>0.238</v>
      </c>
      <c r="F27" s="55">
        <v>60</v>
      </c>
      <c r="G27" s="55">
        <v>14</v>
      </c>
      <c r="H27" s="55">
        <f>F27+G27</f>
        <v>74</v>
      </c>
      <c r="I27" s="56">
        <f>H27/8/1.2359</f>
        <v>7.484424306173639</v>
      </c>
      <c r="J27" s="54">
        <v>0.095</v>
      </c>
      <c r="K27" s="55">
        <v>62</v>
      </c>
      <c r="L27" s="55">
        <v>14</v>
      </c>
      <c r="M27" s="55">
        <f>K27+L27</f>
        <v>76</v>
      </c>
      <c r="N27" s="56">
        <f>M27/8/1.2359</f>
        <v>7.686706044178331</v>
      </c>
      <c r="O27" s="54"/>
      <c r="P27" s="55"/>
      <c r="Q27" s="55"/>
      <c r="R27" s="55"/>
      <c r="S27" s="58"/>
      <c r="T27" s="54">
        <v>0.048</v>
      </c>
      <c r="U27" s="55">
        <v>31</v>
      </c>
      <c r="V27" s="55">
        <f>W27-U27</f>
        <v>7</v>
      </c>
      <c r="W27" s="55">
        <v>38</v>
      </c>
      <c r="X27" s="58">
        <f>U27/8</f>
        <v>3.875</v>
      </c>
      <c r="Y27" s="54"/>
      <c r="Z27" s="55"/>
      <c r="AA27" s="55"/>
      <c r="AB27" s="55"/>
      <c r="AC27" s="58"/>
      <c r="AD27" s="12"/>
      <c r="AE27" s="12"/>
      <c r="AF27" s="6"/>
    </row>
    <row r="28" spans="1:32" ht="15">
      <c r="A28" s="51"/>
      <c r="B28" s="20" t="s">
        <v>31</v>
      </c>
      <c r="C28" s="52"/>
      <c r="D28" s="53"/>
      <c r="E28" s="54"/>
      <c r="F28" s="55"/>
      <c r="G28" s="55"/>
      <c r="H28" s="55"/>
      <c r="I28" s="56"/>
      <c r="J28" s="54"/>
      <c r="K28" s="55"/>
      <c r="L28" s="55"/>
      <c r="M28" s="55"/>
      <c r="N28" s="56"/>
      <c r="O28" s="54"/>
      <c r="P28" s="55"/>
      <c r="Q28" s="55"/>
      <c r="R28" s="55"/>
      <c r="S28" s="58"/>
      <c r="T28" s="54"/>
      <c r="U28" s="55"/>
      <c r="V28" s="55"/>
      <c r="W28" s="55"/>
      <c r="X28" s="58"/>
      <c r="Y28" s="54"/>
      <c r="Z28" s="55"/>
      <c r="AA28" s="55"/>
      <c r="AB28" s="55"/>
      <c r="AC28" s="58"/>
      <c r="AD28" s="12"/>
      <c r="AE28" s="12"/>
      <c r="AF28" s="6"/>
    </row>
    <row r="29" spans="1:32" ht="15">
      <c r="A29" s="51" t="s">
        <v>44</v>
      </c>
      <c r="B29" s="52" t="s">
        <v>5</v>
      </c>
      <c r="C29" s="52">
        <v>87</v>
      </c>
      <c r="D29" s="53">
        <v>88</v>
      </c>
      <c r="E29" s="54">
        <v>0.38</v>
      </c>
      <c r="F29" s="55">
        <v>97</v>
      </c>
      <c r="G29" s="55">
        <v>23</v>
      </c>
      <c r="H29" s="55">
        <f>F29+G29</f>
        <v>120</v>
      </c>
      <c r="I29" s="56">
        <f>H29/8/1.2359</f>
        <v>12.136904280281577</v>
      </c>
      <c r="J29" s="54">
        <v>0.38</v>
      </c>
      <c r="K29" s="55">
        <v>244</v>
      </c>
      <c r="L29" s="55">
        <v>57</v>
      </c>
      <c r="M29" s="55">
        <f>K29+L29</f>
        <v>301</v>
      </c>
      <c r="N29" s="56">
        <f>M29/8/1.2359</f>
        <v>30.443401569706285</v>
      </c>
      <c r="O29" s="54">
        <v>0.095</v>
      </c>
      <c r="P29" s="55">
        <v>25</v>
      </c>
      <c r="Q29" s="55">
        <v>6</v>
      </c>
      <c r="R29" s="55">
        <f t="shared" si="0"/>
        <v>31</v>
      </c>
      <c r="S29" s="58">
        <f t="shared" si="1"/>
        <v>3.125</v>
      </c>
      <c r="T29" s="54">
        <v>0.048</v>
      </c>
      <c r="U29" s="55">
        <v>31</v>
      </c>
      <c r="V29" s="55">
        <f>W29-U29</f>
        <v>7</v>
      </c>
      <c r="W29" s="55">
        <v>38</v>
      </c>
      <c r="X29" s="58">
        <f>U29/8</f>
        <v>3.875</v>
      </c>
      <c r="Y29" s="54"/>
      <c r="Z29" s="55"/>
      <c r="AA29" s="55"/>
      <c r="AB29" s="55"/>
      <c r="AC29" s="58"/>
      <c r="AD29" s="12"/>
      <c r="AE29" s="12"/>
      <c r="AF29" s="6"/>
    </row>
    <row r="30" spans="1:32" ht="15">
      <c r="A30" s="51"/>
      <c r="B30" s="20" t="s">
        <v>32</v>
      </c>
      <c r="C30" s="52"/>
      <c r="D30" s="53"/>
      <c r="E30" s="54"/>
      <c r="F30" s="55"/>
      <c r="G30" s="55"/>
      <c r="H30" s="55"/>
      <c r="I30" s="56"/>
      <c r="J30" s="54"/>
      <c r="K30" s="55"/>
      <c r="L30" s="55"/>
      <c r="M30" s="55"/>
      <c r="N30" s="56"/>
      <c r="O30" s="54"/>
      <c r="P30" s="55"/>
      <c r="Q30" s="55"/>
      <c r="R30" s="55"/>
      <c r="S30" s="58"/>
      <c r="T30" s="54"/>
      <c r="U30" s="55"/>
      <c r="V30" s="55"/>
      <c r="W30" s="55"/>
      <c r="X30" s="58"/>
      <c r="Y30" s="54"/>
      <c r="Z30" s="55"/>
      <c r="AA30" s="55"/>
      <c r="AB30" s="55"/>
      <c r="AC30" s="58"/>
      <c r="AD30" s="12"/>
      <c r="AE30" s="12"/>
      <c r="AF30" s="6"/>
    </row>
    <row r="31" spans="1:32" ht="15">
      <c r="A31" s="51" t="s">
        <v>45</v>
      </c>
      <c r="B31" s="52" t="s">
        <v>6</v>
      </c>
      <c r="C31" s="52">
        <v>142</v>
      </c>
      <c r="D31" s="53">
        <v>151</v>
      </c>
      <c r="E31" s="54">
        <v>0.81</v>
      </c>
      <c r="F31" s="55">
        <v>208</v>
      </c>
      <c r="G31" s="55">
        <v>49</v>
      </c>
      <c r="H31" s="55">
        <f>F31+G31</f>
        <v>257</v>
      </c>
      <c r="I31" s="56">
        <f>H31/8/1.2359</f>
        <v>25.99320333360304</v>
      </c>
      <c r="J31" s="54"/>
      <c r="K31" s="55"/>
      <c r="L31" s="55"/>
      <c r="M31" s="55"/>
      <c r="N31" s="56"/>
      <c r="O31" s="54">
        <v>0.34</v>
      </c>
      <c r="P31" s="55">
        <v>87</v>
      </c>
      <c r="Q31" s="55">
        <v>21</v>
      </c>
      <c r="R31" s="55">
        <f t="shared" si="0"/>
        <v>108</v>
      </c>
      <c r="S31" s="58">
        <f t="shared" si="1"/>
        <v>10.875</v>
      </c>
      <c r="T31" s="54"/>
      <c r="U31" s="55"/>
      <c r="V31" s="55"/>
      <c r="W31" s="55"/>
      <c r="X31" s="58"/>
      <c r="Y31" s="54"/>
      <c r="Z31" s="55"/>
      <c r="AA31" s="55"/>
      <c r="AB31" s="55"/>
      <c r="AC31" s="58"/>
      <c r="AD31" s="12"/>
      <c r="AE31" s="12"/>
      <c r="AF31" s="6"/>
    </row>
    <row r="32" spans="1:32" ht="15">
      <c r="A32" s="51"/>
      <c r="B32" s="20" t="s">
        <v>27</v>
      </c>
      <c r="C32" s="52"/>
      <c r="D32" s="53"/>
      <c r="E32" s="54"/>
      <c r="F32" s="55"/>
      <c r="G32" s="55"/>
      <c r="H32" s="55"/>
      <c r="I32" s="56"/>
      <c r="J32" s="54"/>
      <c r="K32" s="55"/>
      <c r="L32" s="55"/>
      <c r="M32" s="55"/>
      <c r="N32" s="56"/>
      <c r="O32" s="54"/>
      <c r="P32" s="55"/>
      <c r="Q32" s="55"/>
      <c r="R32" s="55"/>
      <c r="S32" s="58"/>
      <c r="T32" s="54"/>
      <c r="U32" s="55"/>
      <c r="V32" s="55"/>
      <c r="W32" s="55"/>
      <c r="X32" s="58"/>
      <c r="Y32" s="54"/>
      <c r="Z32" s="55"/>
      <c r="AA32" s="55"/>
      <c r="AB32" s="55"/>
      <c r="AC32" s="58"/>
      <c r="AD32" s="12"/>
      <c r="AE32" s="12"/>
      <c r="AF32" s="6"/>
    </row>
    <row r="33" spans="1:32" ht="15">
      <c r="A33" s="51" t="s">
        <v>46</v>
      </c>
      <c r="B33" s="52" t="s">
        <v>7</v>
      </c>
      <c r="C33" s="52">
        <v>84</v>
      </c>
      <c r="D33" s="53">
        <v>89</v>
      </c>
      <c r="E33" s="54">
        <v>0.52</v>
      </c>
      <c r="F33" s="55">
        <v>134</v>
      </c>
      <c r="G33" s="55">
        <v>32</v>
      </c>
      <c r="H33" s="55">
        <f>F33+G33</f>
        <v>166</v>
      </c>
      <c r="I33" s="56">
        <f>H33/8/1.2359</f>
        <v>16.789384254389514</v>
      </c>
      <c r="J33" s="54">
        <v>0.19</v>
      </c>
      <c r="K33" s="55">
        <v>122</v>
      </c>
      <c r="L33" s="55">
        <v>29</v>
      </c>
      <c r="M33" s="55">
        <f>K33+L33</f>
        <v>151</v>
      </c>
      <c r="N33" s="56">
        <f>M33/8/1.2359</f>
        <v>15.272271219354316</v>
      </c>
      <c r="O33" s="54">
        <v>0.38</v>
      </c>
      <c r="P33" s="55">
        <v>97</v>
      </c>
      <c r="Q33" s="55">
        <v>23</v>
      </c>
      <c r="R33" s="55">
        <f t="shared" si="0"/>
        <v>120</v>
      </c>
      <c r="S33" s="58">
        <f t="shared" si="1"/>
        <v>12.125</v>
      </c>
      <c r="T33" s="54">
        <v>0.19</v>
      </c>
      <c r="U33" s="55">
        <v>121</v>
      </c>
      <c r="V33" s="55">
        <f>W33-U33</f>
        <v>29</v>
      </c>
      <c r="W33" s="55">
        <v>150</v>
      </c>
      <c r="X33" s="58">
        <f>U33/8</f>
        <v>15.125</v>
      </c>
      <c r="Y33" s="54"/>
      <c r="Z33" s="55"/>
      <c r="AA33" s="55"/>
      <c r="AB33" s="55"/>
      <c r="AC33" s="58"/>
      <c r="AD33" s="12"/>
      <c r="AE33" s="12"/>
      <c r="AF33" s="6"/>
    </row>
    <row r="34" spans="1:32" ht="15">
      <c r="A34" s="51"/>
      <c r="B34" s="20" t="s">
        <v>33</v>
      </c>
      <c r="C34" s="52"/>
      <c r="D34" s="53"/>
      <c r="E34" s="54"/>
      <c r="F34" s="55"/>
      <c r="G34" s="55"/>
      <c r="H34" s="55"/>
      <c r="I34" s="56"/>
      <c r="J34" s="54"/>
      <c r="K34" s="55"/>
      <c r="L34" s="55"/>
      <c r="M34" s="55"/>
      <c r="N34" s="56"/>
      <c r="O34" s="54"/>
      <c r="P34" s="55"/>
      <c r="Q34" s="55"/>
      <c r="R34" s="55"/>
      <c r="S34" s="58"/>
      <c r="T34" s="54"/>
      <c r="U34" s="55"/>
      <c r="V34" s="55"/>
      <c r="W34" s="55"/>
      <c r="X34" s="58"/>
      <c r="Y34" s="54"/>
      <c r="Z34" s="55"/>
      <c r="AA34" s="55"/>
      <c r="AB34" s="55"/>
      <c r="AC34" s="58"/>
      <c r="AD34" s="12"/>
      <c r="AE34" s="12"/>
      <c r="AF34" s="6"/>
    </row>
    <row r="35" spans="1:32" ht="15">
      <c r="A35" s="51" t="s">
        <v>47</v>
      </c>
      <c r="B35" s="52" t="s">
        <v>8</v>
      </c>
      <c r="C35" s="52">
        <v>47</v>
      </c>
      <c r="D35" s="53">
        <v>53</v>
      </c>
      <c r="E35" s="54">
        <v>0.265</v>
      </c>
      <c r="F35" s="55">
        <v>65</v>
      </c>
      <c r="G35" s="55">
        <v>15</v>
      </c>
      <c r="H35" s="55">
        <f>F35+G35</f>
        <v>80</v>
      </c>
      <c r="I35" s="56">
        <f>H35/8/1.2359</f>
        <v>8.091269520187717</v>
      </c>
      <c r="J35" s="54">
        <v>0.048</v>
      </c>
      <c r="K35" s="55">
        <v>28</v>
      </c>
      <c r="L35" s="55">
        <v>6</v>
      </c>
      <c r="M35" s="55">
        <f>K35+L35</f>
        <v>34</v>
      </c>
      <c r="N35" s="56">
        <v>4</v>
      </c>
      <c r="O35" s="54">
        <v>0.333</v>
      </c>
      <c r="P35" s="55">
        <v>85</v>
      </c>
      <c r="Q35" s="55">
        <v>20</v>
      </c>
      <c r="R35" s="55">
        <f t="shared" si="0"/>
        <v>105</v>
      </c>
      <c r="S35" s="58">
        <f t="shared" si="1"/>
        <v>10.625</v>
      </c>
      <c r="T35" s="54"/>
      <c r="U35" s="55"/>
      <c r="V35" s="55"/>
      <c r="W35" s="55"/>
      <c r="X35" s="58"/>
      <c r="Y35" s="54"/>
      <c r="Z35" s="55"/>
      <c r="AA35" s="55"/>
      <c r="AB35" s="55"/>
      <c r="AC35" s="58"/>
      <c r="AD35" s="12"/>
      <c r="AE35" s="12"/>
      <c r="AF35" s="6"/>
    </row>
    <row r="36" spans="1:32" ht="15">
      <c r="A36" s="51"/>
      <c r="B36" s="20" t="s">
        <v>34</v>
      </c>
      <c r="C36" s="52"/>
      <c r="D36" s="53"/>
      <c r="E36" s="54"/>
      <c r="F36" s="55"/>
      <c r="G36" s="55"/>
      <c r="H36" s="55"/>
      <c r="I36" s="56"/>
      <c r="J36" s="54"/>
      <c r="K36" s="55"/>
      <c r="L36" s="55"/>
      <c r="M36" s="55"/>
      <c r="N36" s="56"/>
      <c r="O36" s="54"/>
      <c r="P36" s="55"/>
      <c r="Q36" s="55"/>
      <c r="R36" s="55"/>
      <c r="S36" s="58"/>
      <c r="T36" s="54"/>
      <c r="U36" s="55"/>
      <c r="V36" s="55"/>
      <c r="W36" s="55"/>
      <c r="X36" s="58"/>
      <c r="Y36" s="54"/>
      <c r="Z36" s="55"/>
      <c r="AA36" s="55"/>
      <c r="AB36" s="55"/>
      <c r="AC36" s="58"/>
      <c r="AD36" s="12"/>
      <c r="AE36" s="12"/>
      <c r="AF36" s="6"/>
    </row>
    <row r="37" spans="1:32" ht="15">
      <c r="A37" s="51" t="s">
        <v>48</v>
      </c>
      <c r="B37" s="52" t="s">
        <v>9</v>
      </c>
      <c r="C37" s="52">
        <v>78</v>
      </c>
      <c r="D37" s="53">
        <v>85</v>
      </c>
      <c r="E37" s="54">
        <v>0.19</v>
      </c>
      <c r="F37" s="55">
        <v>48</v>
      </c>
      <c r="G37" s="55">
        <v>11</v>
      </c>
      <c r="H37" s="55">
        <f>F37+G37</f>
        <v>59</v>
      </c>
      <c r="I37" s="56">
        <f>H37/8/1.2359</f>
        <v>5.967311271138442</v>
      </c>
      <c r="J37" s="54"/>
      <c r="K37" s="54"/>
      <c r="L37" s="54"/>
      <c r="M37" s="55"/>
      <c r="N37" s="56"/>
      <c r="O37" s="54">
        <v>0.238</v>
      </c>
      <c r="P37" s="55">
        <v>61</v>
      </c>
      <c r="Q37" s="55">
        <v>14</v>
      </c>
      <c r="R37" s="55">
        <f t="shared" si="0"/>
        <v>75</v>
      </c>
      <c r="S37" s="58">
        <f t="shared" si="1"/>
        <v>7.625</v>
      </c>
      <c r="T37" s="54"/>
      <c r="U37" s="54"/>
      <c r="V37" s="54"/>
      <c r="W37" s="55"/>
      <c r="X37" s="58"/>
      <c r="Y37" s="54"/>
      <c r="Z37" s="54"/>
      <c r="AA37" s="54"/>
      <c r="AB37" s="55"/>
      <c r="AC37" s="58"/>
      <c r="AD37" s="12"/>
      <c r="AE37" s="12"/>
      <c r="AF37" s="6"/>
    </row>
    <row r="38" spans="1:32" ht="15">
      <c r="A38" s="51"/>
      <c r="B38" s="20" t="s">
        <v>35</v>
      </c>
      <c r="C38" s="52"/>
      <c r="D38" s="53"/>
      <c r="E38" s="54"/>
      <c r="F38" s="55"/>
      <c r="G38" s="55"/>
      <c r="H38" s="55"/>
      <c r="I38" s="56"/>
      <c r="J38" s="54"/>
      <c r="K38" s="54"/>
      <c r="L38" s="54"/>
      <c r="M38" s="55"/>
      <c r="N38" s="56"/>
      <c r="O38" s="54"/>
      <c r="P38" s="55"/>
      <c r="Q38" s="55"/>
      <c r="R38" s="55"/>
      <c r="S38" s="58"/>
      <c r="T38" s="54"/>
      <c r="U38" s="54"/>
      <c r="V38" s="54"/>
      <c r="W38" s="55"/>
      <c r="X38" s="58"/>
      <c r="Y38" s="54"/>
      <c r="Z38" s="54"/>
      <c r="AA38" s="54"/>
      <c r="AB38" s="55"/>
      <c r="AC38" s="58"/>
      <c r="AD38" s="12"/>
      <c r="AE38" s="12"/>
      <c r="AF38" s="6"/>
    </row>
    <row r="39" spans="1:32" ht="15">
      <c r="A39" s="51" t="s">
        <v>49</v>
      </c>
      <c r="B39" s="52" t="s">
        <v>10</v>
      </c>
      <c r="C39" s="52">
        <v>43</v>
      </c>
      <c r="D39" s="53">
        <v>43</v>
      </c>
      <c r="E39" s="54">
        <v>0.43</v>
      </c>
      <c r="F39" s="55">
        <v>111</v>
      </c>
      <c r="G39" s="55">
        <v>26</v>
      </c>
      <c r="H39" s="55">
        <f>F39+G39</f>
        <v>137</v>
      </c>
      <c r="I39" s="56">
        <f>H39/8/1.2359</f>
        <v>13.856299053321466</v>
      </c>
      <c r="J39" s="54"/>
      <c r="K39" s="54"/>
      <c r="L39" s="54"/>
      <c r="M39" s="55"/>
      <c r="N39" s="56"/>
      <c r="O39" s="54">
        <v>0.381</v>
      </c>
      <c r="P39" s="55">
        <v>98</v>
      </c>
      <c r="Q39" s="55">
        <v>23</v>
      </c>
      <c r="R39" s="55">
        <f t="shared" si="0"/>
        <v>121</v>
      </c>
      <c r="S39" s="58">
        <f t="shared" si="1"/>
        <v>12.25</v>
      </c>
      <c r="T39" s="54"/>
      <c r="U39" s="54"/>
      <c r="V39" s="54"/>
      <c r="W39" s="55"/>
      <c r="X39" s="58"/>
      <c r="Y39" s="54"/>
      <c r="Z39" s="54"/>
      <c r="AA39" s="54"/>
      <c r="AB39" s="55"/>
      <c r="AC39" s="58"/>
      <c r="AD39" s="12"/>
      <c r="AE39" s="12"/>
      <c r="AF39" s="6"/>
    </row>
    <row r="40" spans="1:32" ht="15">
      <c r="A40" s="51"/>
      <c r="B40" s="20" t="s">
        <v>36</v>
      </c>
      <c r="C40" s="52"/>
      <c r="D40" s="53"/>
      <c r="E40" s="54"/>
      <c r="F40" s="55"/>
      <c r="G40" s="55"/>
      <c r="H40" s="55"/>
      <c r="I40" s="56"/>
      <c r="J40" s="54"/>
      <c r="K40" s="54"/>
      <c r="L40" s="54"/>
      <c r="M40" s="55"/>
      <c r="N40" s="56"/>
      <c r="O40" s="54"/>
      <c r="P40" s="55"/>
      <c r="Q40" s="55"/>
      <c r="R40" s="55"/>
      <c r="S40" s="58"/>
      <c r="T40" s="54"/>
      <c r="U40" s="54"/>
      <c r="V40" s="54"/>
      <c r="W40" s="55"/>
      <c r="X40" s="58"/>
      <c r="Y40" s="54"/>
      <c r="Z40" s="54"/>
      <c r="AA40" s="54"/>
      <c r="AB40" s="55"/>
      <c r="AC40" s="58"/>
      <c r="AD40" s="12"/>
      <c r="AE40" s="12"/>
      <c r="AF40" s="6"/>
    </row>
    <row r="41" spans="1:32" ht="15">
      <c r="A41" s="51" t="s">
        <v>50</v>
      </c>
      <c r="B41" s="19" t="s">
        <v>11</v>
      </c>
      <c r="C41" s="52"/>
      <c r="D41" s="53"/>
      <c r="E41" s="54"/>
      <c r="F41" s="55"/>
      <c r="G41" s="55"/>
      <c r="H41" s="55"/>
      <c r="I41" s="56"/>
      <c r="J41" s="54"/>
      <c r="K41" s="54"/>
      <c r="L41" s="54"/>
      <c r="M41" s="55"/>
      <c r="N41" s="56"/>
      <c r="O41" s="54">
        <v>0.144</v>
      </c>
      <c r="P41" s="55">
        <v>37</v>
      </c>
      <c r="Q41" s="55">
        <v>9</v>
      </c>
      <c r="R41" s="55">
        <f t="shared" si="0"/>
        <v>46</v>
      </c>
      <c r="S41" s="58">
        <f t="shared" si="1"/>
        <v>4.625</v>
      </c>
      <c r="T41" s="54"/>
      <c r="U41" s="54"/>
      <c r="V41" s="54"/>
      <c r="W41" s="55"/>
      <c r="X41" s="58"/>
      <c r="Y41" s="54"/>
      <c r="Z41" s="54"/>
      <c r="AA41" s="54"/>
      <c r="AB41" s="55"/>
      <c r="AC41" s="58"/>
      <c r="AD41" s="12"/>
      <c r="AE41" s="12"/>
      <c r="AF41" s="6"/>
    </row>
    <row r="42" spans="1:32" ht="15">
      <c r="A42" s="51"/>
      <c r="B42" s="20" t="s">
        <v>37</v>
      </c>
      <c r="C42" s="52"/>
      <c r="D42" s="53"/>
      <c r="E42" s="54"/>
      <c r="F42" s="55"/>
      <c r="G42" s="55"/>
      <c r="H42" s="55"/>
      <c r="I42" s="56"/>
      <c r="J42" s="54"/>
      <c r="K42" s="54"/>
      <c r="L42" s="54"/>
      <c r="M42" s="55"/>
      <c r="N42" s="56"/>
      <c r="O42" s="54"/>
      <c r="P42" s="55"/>
      <c r="Q42" s="55"/>
      <c r="R42" s="55"/>
      <c r="S42" s="58"/>
      <c r="T42" s="54"/>
      <c r="U42" s="54"/>
      <c r="V42" s="54"/>
      <c r="W42" s="55"/>
      <c r="X42" s="58"/>
      <c r="Y42" s="54"/>
      <c r="Z42" s="54"/>
      <c r="AA42" s="54"/>
      <c r="AB42" s="55"/>
      <c r="AC42" s="58"/>
      <c r="AD42" s="12"/>
      <c r="AE42" s="12"/>
      <c r="AF42" s="6"/>
    </row>
    <row r="43" spans="1:32" ht="15">
      <c r="A43" s="51" t="s">
        <v>51</v>
      </c>
      <c r="B43" s="52" t="s">
        <v>12</v>
      </c>
      <c r="C43" s="52">
        <v>95</v>
      </c>
      <c r="D43" s="53">
        <v>99</v>
      </c>
      <c r="E43" s="54">
        <v>0.14</v>
      </c>
      <c r="F43" s="55">
        <v>37</v>
      </c>
      <c r="G43" s="55">
        <v>9</v>
      </c>
      <c r="H43" s="55">
        <f>F43+G43</f>
        <v>46</v>
      </c>
      <c r="I43" s="56">
        <f>H43/8/1.2359</f>
        <v>4.652479974107938</v>
      </c>
      <c r="J43" s="54"/>
      <c r="K43" s="54"/>
      <c r="L43" s="54"/>
      <c r="M43" s="55"/>
      <c r="N43" s="56"/>
      <c r="O43" s="54">
        <v>0.19</v>
      </c>
      <c r="P43" s="55">
        <v>49</v>
      </c>
      <c r="Q43" s="55">
        <v>12</v>
      </c>
      <c r="R43" s="55">
        <f t="shared" si="0"/>
        <v>61</v>
      </c>
      <c r="S43" s="58">
        <f t="shared" si="1"/>
        <v>6.125</v>
      </c>
      <c r="T43" s="54"/>
      <c r="U43" s="54"/>
      <c r="V43" s="54"/>
      <c r="W43" s="55"/>
      <c r="X43" s="58"/>
      <c r="Y43" s="54"/>
      <c r="Z43" s="54"/>
      <c r="AA43" s="54"/>
      <c r="AB43" s="55"/>
      <c r="AC43" s="58"/>
      <c r="AD43" s="12"/>
      <c r="AE43" s="12"/>
      <c r="AF43" s="6"/>
    </row>
    <row r="44" spans="1:32" ht="15">
      <c r="A44" s="51" t="s">
        <v>52</v>
      </c>
      <c r="B44" s="19" t="s">
        <v>58</v>
      </c>
      <c r="C44" s="52"/>
      <c r="D44" s="53"/>
      <c r="E44" s="54">
        <v>0.286</v>
      </c>
      <c r="F44" s="55">
        <v>74</v>
      </c>
      <c r="G44" s="55">
        <v>17</v>
      </c>
      <c r="H44" s="55">
        <f>F44+G44</f>
        <v>91</v>
      </c>
      <c r="I44" s="56">
        <f>H44/8/1.2359</f>
        <v>9.20381907921353</v>
      </c>
      <c r="J44" s="54"/>
      <c r="K44" s="54"/>
      <c r="L44" s="54"/>
      <c r="M44" s="55"/>
      <c r="N44" s="56"/>
      <c r="O44" s="54">
        <v>0.286</v>
      </c>
      <c r="P44" s="55">
        <v>73</v>
      </c>
      <c r="Q44" s="55">
        <v>17</v>
      </c>
      <c r="R44" s="55">
        <f t="shared" si="0"/>
        <v>90</v>
      </c>
      <c r="S44" s="58">
        <f t="shared" si="1"/>
        <v>9.125</v>
      </c>
      <c r="T44" s="54"/>
      <c r="U44" s="54"/>
      <c r="V44" s="54"/>
      <c r="W44" s="55"/>
      <c r="X44" s="58"/>
      <c r="Y44" s="54"/>
      <c r="Z44" s="54"/>
      <c r="AA44" s="54"/>
      <c r="AB44" s="55"/>
      <c r="AC44" s="58"/>
      <c r="AD44" s="12"/>
      <c r="AE44" s="12"/>
      <c r="AF44" s="6"/>
    </row>
    <row r="45" spans="1:32" ht="15">
      <c r="A45" s="51"/>
      <c r="B45" s="20" t="s">
        <v>38</v>
      </c>
      <c r="C45" s="52"/>
      <c r="D45" s="53"/>
      <c r="E45" s="54"/>
      <c r="F45" s="55"/>
      <c r="G45" s="55"/>
      <c r="H45" s="55"/>
      <c r="I45" s="56"/>
      <c r="J45" s="54"/>
      <c r="K45" s="54"/>
      <c r="L45" s="54"/>
      <c r="M45" s="55"/>
      <c r="N45" s="56"/>
      <c r="O45" s="54"/>
      <c r="P45" s="55"/>
      <c r="Q45" s="55"/>
      <c r="R45" s="55"/>
      <c r="S45" s="58"/>
      <c r="T45" s="54"/>
      <c r="U45" s="54"/>
      <c r="V45" s="54"/>
      <c r="W45" s="55"/>
      <c r="X45" s="58"/>
      <c r="Y45" s="54"/>
      <c r="Z45" s="54"/>
      <c r="AA45" s="54"/>
      <c r="AB45" s="55"/>
      <c r="AC45" s="58"/>
      <c r="AD45" s="12"/>
      <c r="AE45" s="12"/>
      <c r="AF45" s="6"/>
    </row>
    <row r="46" spans="1:32" ht="15">
      <c r="A46" s="51" t="s">
        <v>72</v>
      </c>
      <c r="B46" s="52" t="s">
        <v>13</v>
      </c>
      <c r="C46" s="52">
        <v>47</v>
      </c>
      <c r="D46" s="53">
        <v>50</v>
      </c>
      <c r="E46" s="54">
        <v>0.5</v>
      </c>
      <c r="F46" s="55">
        <v>128</v>
      </c>
      <c r="G46" s="55">
        <v>30</v>
      </c>
      <c r="H46" s="55">
        <f>F46+G46</f>
        <v>158</v>
      </c>
      <c r="I46" s="56">
        <f>H46/8/1.2359</f>
        <v>15.980257302370742</v>
      </c>
      <c r="J46" s="54"/>
      <c r="K46" s="54"/>
      <c r="L46" s="54"/>
      <c r="M46" s="55"/>
      <c r="N46" s="56"/>
      <c r="O46" s="59">
        <v>0.096</v>
      </c>
      <c r="P46" s="55">
        <v>25</v>
      </c>
      <c r="Q46" s="55">
        <v>6</v>
      </c>
      <c r="R46" s="55">
        <f t="shared" si="0"/>
        <v>31</v>
      </c>
      <c r="S46" s="58">
        <f t="shared" si="1"/>
        <v>3.125</v>
      </c>
      <c r="T46" s="54"/>
      <c r="U46" s="54"/>
      <c r="V46" s="54"/>
      <c r="W46" s="55"/>
      <c r="X46" s="58"/>
      <c r="Y46" s="54"/>
      <c r="Z46" s="54"/>
      <c r="AA46" s="54"/>
      <c r="AB46" s="55"/>
      <c r="AC46" s="58"/>
      <c r="AD46" s="12"/>
      <c r="AE46" s="12"/>
      <c r="AF46" s="6"/>
    </row>
    <row r="47" spans="1:32" ht="15">
      <c r="A47" s="51"/>
      <c r="B47" s="20" t="s">
        <v>39</v>
      </c>
      <c r="C47" s="52"/>
      <c r="D47" s="53"/>
      <c r="E47" s="54"/>
      <c r="F47" s="55"/>
      <c r="G47" s="55"/>
      <c r="H47" s="55"/>
      <c r="I47" s="56"/>
      <c r="J47" s="54"/>
      <c r="K47" s="54"/>
      <c r="L47" s="54"/>
      <c r="M47" s="55"/>
      <c r="N47" s="56"/>
      <c r="O47" s="54"/>
      <c r="P47" s="55"/>
      <c r="Q47" s="55"/>
      <c r="R47" s="55"/>
      <c r="S47" s="58"/>
      <c r="T47" s="54"/>
      <c r="U47" s="54"/>
      <c r="V47" s="54"/>
      <c r="W47" s="55"/>
      <c r="X47" s="58"/>
      <c r="Y47" s="54"/>
      <c r="Z47" s="54"/>
      <c r="AA47" s="54"/>
      <c r="AB47" s="55"/>
      <c r="AC47" s="58"/>
      <c r="AD47" s="12"/>
      <c r="AE47" s="12"/>
      <c r="AF47" s="6"/>
    </row>
    <row r="48" spans="1:32" ht="15">
      <c r="A48" s="51" t="s">
        <v>83</v>
      </c>
      <c r="B48" s="52" t="s">
        <v>14</v>
      </c>
      <c r="C48" s="52">
        <v>54</v>
      </c>
      <c r="D48" s="53">
        <v>56</v>
      </c>
      <c r="E48" s="54">
        <v>0.76</v>
      </c>
      <c r="F48" s="55">
        <v>194</v>
      </c>
      <c r="G48" s="55">
        <v>46</v>
      </c>
      <c r="H48" s="55">
        <f>F48+G48</f>
        <v>240</v>
      </c>
      <c r="I48" s="56">
        <f>H48/8/1.2359</f>
        <v>24.273808560563154</v>
      </c>
      <c r="J48" s="54"/>
      <c r="K48" s="54"/>
      <c r="L48" s="54"/>
      <c r="M48" s="55"/>
      <c r="N48" s="56"/>
      <c r="O48" s="54">
        <v>0.523</v>
      </c>
      <c r="P48" s="55">
        <v>134</v>
      </c>
      <c r="Q48" s="55">
        <v>32</v>
      </c>
      <c r="R48" s="55">
        <f t="shared" si="0"/>
        <v>166</v>
      </c>
      <c r="S48" s="58">
        <f t="shared" si="1"/>
        <v>16.75</v>
      </c>
      <c r="T48" s="54"/>
      <c r="U48" s="54"/>
      <c r="V48" s="54"/>
      <c r="W48" s="55"/>
      <c r="X48" s="58"/>
      <c r="Y48" s="54"/>
      <c r="Z48" s="54"/>
      <c r="AA48" s="54"/>
      <c r="AB48" s="55"/>
      <c r="AC48" s="58"/>
      <c r="AD48" s="12"/>
      <c r="AE48" s="12"/>
      <c r="AF48" s="6"/>
    </row>
    <row r="49" spans="1:32" ht="15">
      <c r="A49" s="51"/>
      <c r="B49" s="52" t="s">
        <v>92</v>
      </c>
      <c r="C49" s="52"/>
      <c r="D49" s="53"/>
      <c r="E49" s="54"/>
      <c r="F49" s="55"/>
      <c r="G49" s="55"/>
      <c r="H49" s="55"/>
      <c r="I49" s="56"/>
      <c r="J49" s="54"/>
      <c r="K49" s="54"/>
      <c r="L49" s="54"/>
      <c r="M49" s="55"/>
      <c r="N49" s="56"/>
      <c r="O49" s="54"/>
      <c r="P49" s="60">
        <v>70</v>
      </c>
      <c r="Q49" s="60">
        <v>17</v>
      </c>
      <c r="R49" s="60">
        <v>87</v>
      </c>
      <c r="S49" s="58"/>
      <c r="T49" s="54"/>
      <c r="U49" s="54"/>
      <c r="V49" s="54"/>
      <c r="W49" s="55"/>
      <c r="X49" s="58"/>
      <c r="Y49" s="54"/>
      <c r="Z49" s="54"/>
      <c r="AA49" s="54"/>
      <c r="AB49" s="55"/>
      <c r="AC49" s="58"/>
      <c r="AD49" s="12"/>
      <c r="AE49" s="12"/>
      <c r="AF49" s="6"/>
    </row>
    <row r="50" spans="1:32" s="5" customFormat="1" ht="15">
      <c r="A50" s="61"/>
      <c r="B50" s="62" t="s">
        <v>69</v>
      </c>
      <c r="C50" s="63">
        <f>SUM(C12:C48)</f>
        <v>2127</v>
      </c>
      <c r="D50" s="63">
        <f>SUM(D12:D48)</f>
        <v>2215</v>
      </c>
      <c r="E50" s="63">
        <f>SUM(E14:E49)</f>
        <v>7.129999999999998</v>
      </c>
      <c r="F50" s="63">
        <f>SUM(F14:F49)</f>
        <v>1823</v>
      </c>
      <c r="G50" s="63">
        <f>SUM(G14:G49)</f>
        <v>429</v>
      </c>
      <c r="H50" s="64">
        <f>SUM(H14:H49)</f>
        <v>2252</v>
      </c>
      <c r="I50" s="63"/>
      <c r="J50" s="63">
        <f>SUM(J14:J49)</f>
        <v>0.956</v>
      </c>
      <c r="K50" s="63">
        <f>SUM(K14:K49)</f>
        <v>611</v>
      </c>
      <c r="L50" s="63">
        <f>SUM(L14:L49)</f>
        <v>141</v>
      </c>
      <c r="M50" s="64">
        <f>SUM(M14:M49)</f>
        <v>752</v>
      </c>
      <c r="N50" s="56"/>
      <c r="O50" s="65">
        <f aca="true" t="shared" si="2" ref="O50:AC50">SUM(O14:O49)</f>
        <v>9.633</v>
      </c>
      <c r="P50" s="63">
        <f t="shared" si="2"/>
        <v>2533</v>
      </c>
      <c r="Q50" s="63">
        <f t="shared" si="2"/>
        <v>599</v>
      </c>
      <c r="R50" s="63">
        <f t="shared" si="2"/>
        <v>3132</v>
      </c>
      <c r="S50" s="66">
        <f t="shared" si="2"/>
        <v>307.875</v>
      </c>
      <c r="T50" s="65">
        <f t="shared" si="2"/>
        <v>0.481</v>
      </c>
      <c r="U50" s="63">
        <f t="shared" si="2"/>
        <v>308</v>
      </c>
      <c r="V50" s="63">
        <f t="shared" si="2"/>
        <v>72</v>
      </c>
      <c r="W50" s="63">
        <f t="shared" si="2"/>
        <v>380</v>
      </c>
      <c r="X50" s="66">
        <f t="shared" si="2"/>
        <v>38.5</v>
      </c>
      <c r="Y50" s="65">
        <f t="shared" si="2"/>
        <v>0.1</v>
      </c>
      <c r="Z50" s="63">
        <f t="shared" si="2"/>
        <v>78</v>
      </c>
      <c r="AA50" s="63">
        <f t="shared" si="2"/>
        <v>18</v>
      </c>
      <c r="AB50" s="63">
        <f t="shared" si="2"/>
        <v>96</v>
      </c>
      <c r="AC50" s="66">
        <f t="shared" si="2"/>
        <v>9.75</v>
      </c>
      <c r="AD50" s="67">
        <f>R50+W50+AB50</f>
        <v>3608</v>
      </c>
      <c r="AE50" s="12"/>
      <c r="AF50" s="6"/>
    </row>
    <row r="51" spans="1:3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6"/>
    </row>
    <row r="52" spans="2:32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F52" s="6"/>
    </row>
    <row r="53" spans="2:32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 t="s">
        <v>101</v>
      </c>
      <c r="P53" s="12"/>
      <c r="Q53" s="12"/>
      <c r="R53" s="69"/>
      <c r="S53" s="12"/>
      <c r="T53" s="12"/>
      <c r="U53" s="12" t="s">
        <v>102</v>
      </c>
      <c r="V53" s="12"/>
      <c r="W53" s="12"/>
      <c r="X53" s="12"/>
      <c r="AF53" s="6"/>
    </row>
    <row r="54" spans="2:24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</sheetData>
  <sheetProtection/>
  <mergeCells count="2">
    <mergeCell ref="A9:A10"/>
    <mergeCell ref="B9:B10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2015-01-26T13:00:51Z</cp:lastPrinted>
  <dcterms:created xsi:type="dcterms:W3CDTF">2008-11-20T09:03:05Z</dcterms:created>
  <dcterms:modified xsi:type="dcterms:W3CDTF">2015-01-26T13:01:32Z</dcterms:modified>
  <cp:category/>
  <cp:version/>
  <cp:contentType/>
  <cp:contentStatus/>
</cp:coreProperties>
</file>